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XCEL\4.6. OP\"/>
    </mc:Choice>
  </mc:AlternateContent>
  <xr:revisionPtr revIDLastSave="0" documentId="13_ncr:1_{D878D919-99ED-4C29-828A-29128A81660B}" xr6:coauthVersionLast="47" xr6:coauthVersionMax="47" xr10:uidLastSave="{00000000-0000-0000-0000-000000000000}"/>
  <bookViews>
    <workbookView xWindow="-120" yWindow="-120" windowWidth="20730" windowHeight="11040" tabRatio="755" firstSheet="1" activeTab="2" xr2:uid="{00000000-000D-0000-FFFF-FFFF00000000}"/>
  </bookViews>
  <sheets>
    <sheet name="Indice" sheetId="85" state="hidden" r:id="rId1"/>
    <sheet name="OP-3 FAISM " sheetId="205" r:id="rId2"/>
    <sheet name="OP-3 PRODDER (GTO CTE)" sheetId="206" r:id="rId3"/>
  </sheets>
  <externalReferences>
    <externalReference r:id="rId4"/>
    <externalReference r:id="rId5"/>
    <externalReference r:id="rId6"/>
  </externalReferences>
  <definedNames>
    <definedName name="_xlnm._FilterDatabase" localSheetId="1" hidden="1">'OP-3 FAISM '!$A$6:$Q$7</definedName>
    <definedName name="_xlnm._FilterDatabase" localSheetId="2" hidden="1">'OP-3 PRODDER (GTO CTE)'!$A$6:$Q$7</definedName>
    <definedName name="_xlnm.Print_Area" localSheetId="1">'OP-3 FAISM '!$A$1:$Q$112</definedName>
    <definedName name="_xlnm.Print_Area" localSheetId="2">'OP-3 PRODDER (GTO CTE)'!$A$1:$Q$50</definedName>
    <definedName name="CUMPLE" localSheetId="2">#REF!</definedName>
    <definedName name="CUMPLE">#REF!</definedName>
    <definedName name="DI">[1]Datos!$B$102:$B$109</definedName>
    <definedName name="DIM" localSheetId="2">#REF!</definedName>
    <definedName name="DIM">#REF!</definedName>
    <definedName name="EyO">[2]Dictamen!$B$16:$C$1012</definedName>
    <definedName name="G.I.">[3]LISTAS!$D$4:$D$9</definedName>
    <definedName name="GENERAL" localSheetId="2">#REF!</definedName>
    <definedName name="GENERAL">#REF!</definedName>
    <definedName name="GI">[1]Datos!$B$95:$B$99</definedName>
    <definedName name="OPINION">[2]Dictamen!$B$6:$C$11</definedName>
    <definedName name="PRODIM" localSheetId="2">'[3]ANEXO 4'!#REF!</definedName>
    <definedName name="PRODIM">'[3]ANEXO 4'!#REF!</definedName>
    <definedName name="PRODIMDF">[3]LISTAS!$B$4:$B$11</definedName>
    <definedName name="Rubro">[1]Datos!$M$2:$M$8</definedName>
    <definedName name="rvtwgwt4c" localSheetId="2">#REF!</definedName>
    <definedName name="rvtwgwt4c">#REF!</definedName>
    <definedName name="S" localSheetId="2">#REF!</definedName>
    <definedName name="S">#REF!</definedName>
    <definedName name="SDD" localSheetId="2">#REF!</definedName>
    <definedName name="SDD">#REF!</definedName>
    <definedName name="SiNo">'[1]Anexo 4A'!$X$2:$X$3</definedName>
    <definedName name="_xlnm.Print_Titles" localSheetId="1">'OP-3 FAISM '!$A:$Q,'OP-3 FAISM '!$1:$7</definedName>
    <definedName name="_xlnm.Print_Titles" localSheetId="2">'OP-3 PRODDER (GTO CTE)'!$A:$Q,'OP-3 PRODDER (GTO CTE)'!$1:$7</definedName>
  </definedNames>
  <calcPr calcId="181029"/>
</workbook>
</file>

<file path=xl/calcChain.xml><?xml version="1.0" encoding="utf-8"?>
<calcChain xmlns="http://schemas.openxmlformats.org/spreadsheetml/2006/main">
  <c r="O11" i="206" l="1"/>
  <c r="L11" i="206"/>
  <c r="M11" i="206"/>
  <c r="N11" i="206"/>
  <c r="I11" i="206"/>
  <c r="O19" i="206"/>
  <c r="N10" i="206"/>
  <c r="M10" i="206"/>
  <c r="L10" i="206"/>
  <c r="K10" i="206"/>
  <c r="K11" i="206" s="1"/>
  <c r="J10" i="206"/>
  <c r="J11" i="206" s="1"/>
  <c r="I10" i="206"/>
  <c r="Q9" i="206"/>
  <c r="P9" i="206"/>
  <c r="O9" i="206"/>
  <c r="N60" i="205" l="1"/>
  <c r="O60" i="205" s="1"/>
  <c r="Q70" i="205"/>
  <c r="P70" i="205"/>
  <c r="O70" i="205"/>
  <c r="Q69" i="205"/>
  <c r="P15" i="205" l="1"/>
  <c r="P14" i="205"/>
  <c r="N71" i="205" l="1"/>
  <c r="M71" i="205"/>
  <c r="L71" i="205"/>
  <c r="K71" i="205"/>
  <c r="J71" i="205"/>
  <c r="I71" i="205"/>
  <c r="N67" i="205" l="1"/>
  <c r="O66" i="205"/>
  <c r="P66" i="205"/>
  <c r="Q66" i="205"/>
  <c r="M67" i="205"/>
  <c r="L67" i="205"/>
  <c r="K67" i="205"/>
  <c r="K73" i="205" s="1"/>
  <c r="J67" i="205"/>
  <c r="I67" i="205"/>
  <c r="O65" i="205"/>
  <c r="P65" i="205"/>
  <c r="Q65" i="205"/>
  <c r="O64" i="205"/>
  <c r="P64" i="205"/>
  <c r="Q64" i="205"/>
  <c r="O63" i="205"/>
  <c r="P63" i="205"/>
  <c r="Q63" i="205"/>
  <c r="O62" i="205"/>
  <c r="P62" i="205"/>
  <c r="Q62" i="205"/>
  <c r="O61" i="205"/>
  <c r="P61" i="205"/>
  <c r="Q61" i="205"/>
  <c r="P60" i="205"/>
  <c r="Q60" i="205"/>
  <c r="O59" i="205"/>
  <c r="P59" i="205"/>
  <c r="Q59" i="205"/>
  <c r="O58" i="205"/>
  <c r="P58" i="205"/>
  <c r="Q58" i="205"/>
  <c r="O57" i="205"/>
  <c r="P57" i="205"/>
  <c r="Q57" i="205"/>
  <c r="O56" i="205"/>
  <c r="P56" i="205"/>
  <c r="Q56" i="205"/>
  <c r="O55" i="205"/>
  <c r="P55" i="205"/>
  <c r="Q55" i="205"/>
  <c r="N30" i="205"/>
  <c r="O29" i="205"/>
  <c r="P29" i="205"/>
  <c r="Q29" i="205"/>
  <c r="M30" i="205"/>
  <c r="L30" i="205"/>
  <c r="K30" i="205"/>
  <c r="J30" i="205"/>
  <c r="I30" i="205"/>
  <c r="N16" i="205"/>
  <c r="O15" i="205"/>
  <c r="Q15" i="205"/>
  <c r="M16" i="205"/>
  <c r="L16" i="205"/>
  <c r="K16" i="205"/>
  <c r="J16" i="205"/>
  <c r="I16" i="205"/>
  <c r="O14" i="205"/>
  <c r="Q14" i="205"/>
  <c r="O13" i="205"/>
  <c r="P13" i="205"/>
  <c r="Q13" i="205"/>
  <c r="N73" i="205" l="1"/>
  <c r="M73" i="205"/>
  <c r="I73" i="205"/>
  <c r="I77" i="205" s="1"/>
  <c r="O81" i="205"/>
  <c r="J73" i="205" l="1"/>
  <c r="P69" i="205"/>
  <c r="P54" i="205"/>
  <c r="O54" i="205"/>
  <c r="P18" i="205"/>
  <c r="P12" i="205"/>
  <c r="Q12" i="205"/>
  <c r="P9" i="205"/>
  <c r="L73" i="205" l="1"/>
  <c r="Q54" i="205" l="1"/>
  <c r="Q53" i="205"/>
  <c r="P53" i="205"/>
  <c r="Q52" i="205"/>
  <c r="P52" i="205"/>
  <c r="Q51" i="205"/>
  <c r="P51" i="205"/>
  <c r="Q50" i="205"/>
  <c r="P50" i="205"/>
  <c r="Q49" i="205"/>
  <c r="P49" i="205"/>
  <c r="Q48" i="205"/>
  <c r="P48" i="205"/>
  <c r="Q47" i="205"/>
  <c r="P47" i="205"/>
  <c r="Q46" i="205"/>
  <c r="P46" i="205"/>
  <c r="Q45" i="205"/>
  <c r="P45" i="205"/>
  <c r="Q44" i="205"/>
  <c r="P44" i="205"/>
  <c r="Q43" i="205"/>
  <c r="P43" i="205"/>
  <c r="Q42" i="205"/>
  <c r="P42" i="205"/>
  <c r="Q41" i="205"/>
  <c r="P41" i="205"/>
  <c r="Q40" i="205"/>
  <c r="P40" i="205"/>
  <c r="Q39" i="205"/>
  <c r="P39" i="205"/>
  <c r="Q38" i="205"/>
  <c r="P38" i="205"/>
  <c r="Q37" i="205"/>
  <c r="P37" i="205"/>
  <c r="Q36" i="205"/>
  <c r="P36" i="205"/>
  <c r="Q35" i="205"/>
  <c r="P35" i="205"/>
  <c r="Q28" i="205"/>
  <c r="P28" i="205"/>
  <c r="Q27" i="205"/>
  <c r="P27" i="205"/>
  <c r="Q26" i="205"/>
  <c r="P26" i="205"/>
  <c r="Q25" i="205"/>
  <c r="P25" i="205"/>
  <c r="Q24" i="205"/>
  <c r="P24" i="205"/>
  <c r="Q23" i="205"/>
  <c r="P23" i="205"/>
  <c r="Q22" i="205"/>
  <c r="P22" i="205"/>
  <c r="Q21" i="205"/>
  <c r="P21" i="205"/>
  <c r="Q20" i="205"/>
  <c r="P20" i="205"/>
  <c r="O69" i="205" l="1"/>
  <c r="O53" i="205"/>
  <c r="O52" i="205"/>
  <c r="O51" i="205"/>
  <c r="O50" i="205"/>
  <c r="O49" i="205"/>
  <c r="O48" i="205"/>
  <c r="O47" i="205"/>
  <c r="O46" i="205"/>
  <c r="O45" i="205"/>
  <c r="O44" i="205"/>
  <c r="O43" i="205"/>
  <c r="O42" i="205"/>
  <c r="O41" i="205"/>
  <c r="O40" i="205"/>
  <c r="O39" i="205"/>
  <c r="O38" i="205"/>
  <c r="O37" i="205"/>
  <c r="O36" i="205"/>
  <c r="O35" i="205"/>
  <c r="O34" i="205"/>
  <c r="O33" i="205"/>
  <c r="O32" i="205"/>
  <c r="O19" i="205"/>
  <c r="O20" i="205"/>
  <c r="O21" i="205"/>
  <c r="O22" i="205"/>
  <c r="O23" i="205"/>
  <c r="O24" i="205"/>
  <c r="O25" i="205"/>
  <c r="O26" i="205"/>
  <c r="O27" i="205"/>
  <c r="O28" i="205"/>
  <c r="O18" i="205"/>
  <c r="O11" i="205"/>
  <c r="O12" i="205"/>
  <c r="Q34" i="205"/>
  <c r="P34" i="205"/>
  <c r="Q33" i="205"/>
  <c r="P33" i="205"/>
  <c r="Q32" i="205"/>
  <c r="P32" i="205"/>
  <c r="Q19" i="205"/>
  <c r="P19" i="205"/>
  <c r="Q18" i="205"/>
  <c r="Q11" i="205"/>
  <c r="P11" i="205"/>
  <c r="Q10" i="205"/>
  <c r="P10" i="205"/>
  <c r="O10" i="205"/>
  <c r="Q9" i="205"/>
  <c r="O9" i="205"/>
  <c r="O67" i="205" l="1"/>
  <c r="O30" i="205"/>
  <c r="O73" i="205" l="1"/>
</calcChain>
</file>

<file path=xl/sharedStrings.xml><?xml version="1.0" encoding="utf-8"?>
<sst xmlns="http://schemas.openxmlformats.org/spreadsheetml/2006/main" count="579" uniqueCount="326">
  <si>
    <t>NOMBRE</t>
  </si>
  <si>
    <t>Total</t>
  </si>
  <si>
    <t>Número de beneficiarios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</si>
  <si>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</si>
  <si>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</si>
  <si>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</si>
  <si>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</si>
  <si>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</si>
  <si>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</si>
  <si>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</si>
  <si>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</si>
  <si>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</si>
  <si>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</si>
  <si>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</si>
  <si>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</si>
  <si>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</si>
  <si>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</si>
  <si>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</si>
  <si>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</si>
  <si>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</si>
  <si>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</si>
  <si>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</si>
  <si>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</si>
  <si>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</si>
  <si>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</si>
  <si>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</si>
  <si>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</si>
  <si>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</si>
  <si>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</si>
  <si>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</si>
  <si>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</si>
  <si>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</si>
  <si>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</si>
  <si>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</si>
  <si>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</si>
  <si>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</si>
  <si>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</si>
  <si>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</si>
  <si>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</si>
  <si>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</si>
  <si>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</si>
  <si>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</si>
  <si>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</si>
  <si>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</si>
  <si>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</si>
  <si>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</si>
  <si>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</si>
  <si>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</si>
  <si>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</si>
  <si>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</si>
  <si>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</si>
  <si>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</si>
  <si>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</si>
  <si>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</si>
  <si>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</si>
  <si>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</si>
  <si>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</si>
  <si>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</si>
  <si>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</si>
  <si>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</si>
  <si>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</si>
  <si>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</si>
  <si>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</si>
  <si>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</si>
  <si>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</si>
  <si>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</si>
  <si>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</si>
  <si>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</si>
  <si>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</si>
  <si>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</si>
  <si>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</si>
  <si>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</si>
  <si>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</si>
  <si>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</si>
  <si>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</si>
  <si>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</si>
  <si>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</si>
  <si>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</si>
  <si>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</si>
  <si>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</si>
  <si>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</si>
  <si>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</si>
  <si>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</si>
  <si>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</si>
  <si>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</si>
  <si>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</si>
  <si>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</si>
  <si>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</si>
  <si>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</si>
  <si>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</si>
  <si>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</si>
  <si>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</si>
  <si>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</si>
  <si>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</si>
  <si>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</si>
  <si>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</si>
  <si>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</si>
  <si>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</si>
  <si>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</si>
  <si>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</si>
  <si>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</si>
  <si>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</si>
  <si>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</si>
  <si>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</si>
  <si>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</si>
  <si>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</si>
  <si>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</si>
  <si>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</si>
  <si>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</si>
  <si>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</si>
  <si>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</si>
  <si>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</si>
  <si>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</si>
  <si>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</si>
  <si>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</si>
  <si>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</si>
  <si>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</si>
  <si>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</si>
  <si>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</si>
  <si>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</si>
  <si>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</si>
  <si>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Inversión</t>
  </si>
  <si>
    <t>Número de contrato</t>
  </si>
  <si>
    <t>Autorizada</t>
  </si>
  <si>
    <t>Ejercida</t>
  </si>
  <si>
    <t>Clasificación del proyecto.</t>
  </si>
  <si>
    <t>Rubro del gasto</t>
  </si>
  <si>
    <t>Nombre de la obra o acción</t>
  </si>
  <si>
    <t>Localidad y/o Colonia</t>
  </si>
  <si>
    <t>Modalidad de Ejecución</t>
  </si>
  <si>
    <t xml:space="preserve">% de Avance </t>
  </si>
  <si>
    <t>Modificada</t>
  </si>
  <si>
    <t>Comprometida</t>
  </si>
  <si>
    <t>Devengada</t>
  </si>
  <si>
    <t>Pagada</t>
  </si>
  <si>
    <t>Subejercicio</t>
  </si>
  <si>
    <t xml:space="preserve">Físico  </t>
  </si>
  <si>
    <t>Financ.</t>
  </si>
  <si>
    <t>Formato OP-3</t>
  </si>
  <si>
    <t>1.-</t>
  </si>
  <si>
    <t>2.-</t>
  </si>
  <si>
    <t>3.-</t>
  </si>
  <si>
    <t>5.-</t>
  </si>
  <si>
    <t>6.-</t>
  </si>
  <si>
    <t>7.-</t>
  </si>
  <si>
    <t>8.-</t>
  </si>
  <si>
    <t>9.-</t>
  </si>
  <si>
    <t>10.-</t>
  </si>
  <si>
    <t>VIVIENDA</t>
  </si>
  <si>
    <t>ADJUDICACION DIRECTA</t>
  </si>
  <si>
    <t>SUBTOTAL DE VIVIENDA</t>
  </si>
  <si>
    <t>SAN JERONIMO DE JUAREZ</t>
  </si>
  <si>
    <t>SUBTOTAL DE AGUA Y SANEMIENTO</t>
  </si>
  <si>
    <t>11.-</t>
  </si>
  <si>
    <t>ARRENDAMIENTO DE VEHICULO</t>
  </si>
  <si>
    <t>GASTOS INDIRECTOS</t>
  </si>
  <si>
    <t>SUBTOTAL DE GASTOS INDIRECTOS</t>
  </si>
  <si>
    <t>AYS: AGUA Y SANEAMIENTO</t>
  </si>
  <si>
    <t>VIV: VIVIENDA</t>
  </si>
  <si>
    <t>URB: URBANIZACION</t>
  </si>
  <si>
    <t>Municipio de Benito Juarez, Guerrero.</t>
  </si>
  <si>
    <t xml:space="preserve">SUBTOTAL DE URBANIZACION: </t>
  </si>
  <si>
    <t>3 % IND</t>
  </si>
  <si>
    <t>14.-</t>
  </si>
  <si>
    <t>15.-</t>
  </si>
  <si>
    <t>16.-</t>
  </si>
  <si>
    <t>17.-</t>
  </si>
  <si>
    <t>18.-</t>
  </si>
  <si>
    <t>19.-</t>
  </si>
  <si>
    <t>20.-</t>
  </si>
  <si>
    <t>22.-</t>
  </si>
  <si>
    <t>23.-</t>
  </si>
  <si>
    <t>24.-</t>
  </si>
  <si>
    <t>25.-</t>
  </si>
  <si>
    <t>26.-</t>
  </si>
  <si>
    <t>27.-</t>
  </si>
  <si>
    <t>28.-</t>
  </si>
  <si>
    <t>29.-</t>
  </si>
  <si>
    <t>30.-</t>
  </si>
  <si>
    <t>31.-</t>
  </si>
  <si>
    <t>32.-</t>
  </si>
  <si>
    <t>33.-</t>
  </si>
  <si>
    <t>34.-</t>
  </si>
  <si>
    <t>35.-</t>
  </si>
  <si>
    <t>36.-</t>
  </si>
  <si>
    <t>37.-</t>
  </si>
  <si>
    <t>38.-</t>
  </si>
  <si>
    <t>39.-</t>
  </si>
  <si>
    <t>Subtotal por rubro</t>
  </si>
  <si>
    <t>No. Prog.</t>
  </si>
  <si>
    <t>21.-</t>
  </si>
  <si>
    <t xml:space="preserve">Ampliación de Pavimentación primera etapa en calle principal de la Comunidad de Los Organos, Municipio de Benito Juárez, Gro. </t>
  </si>
  <si>
    <t xml:space="preserve">Ampliación de Alumbrado Publico con tecnología led y celdas solares en calle Las Pozas tramo San Jerónimo - Las Tunas, Municipio de Benito Juárez, Gro. </t>
  </si>
  <si>
    <t>Construcción de Pavimentación en calle Las Flores en la localidad de Arenal de Gomez, Gro.</t>
  </si>
  <si>
    <t xml:space="preserve">Construcción de Pavimentación en Calle 24 de febrero en la comundiad de Hacienda de Cabañas, Gro. </t>
  </si>
  <si>
    <t>Construcción de Pavimentación en Calle Niños Heroes en la Comunidad de Hacienda de Cabañas, Gro.</t>
  </si>
  <si>
    <t>Ampliación de Alumbrado Público en la comunidad de Los Toros, municipio de benito juárez</t>
  </si>
  <si>
    <t>Ampliación de Alumbrado Público en Calle Industria colonia huizache en la comunidad de San Jerónimo de Juárez, Gro.</t>
  </si>
  <si>
    <t>Ampliación de Electrificación en Andador a un  costado de Colegio Bachilleres en la Colonia Miguel Hidalgo, San Jerónimo de Juárez, Gro.</t>
  </si>
  <si>
    <t>Ampliación de Electrificación en Andador, Colonia El Mirador en la Comunidad de San Jerónimo de Juárez, Gro.</t>
  </si>
  <si>
    <t>Construcción de Pavimentación en Calle Manuel Acuña, Colonia Maestros en San Jerónimo de Juárez, Gro.</t>
  </si>
  <si>
    <t xml:space="preserve">Construcción de Pavimentación en Andador Sin Nombre Colonia la Tejeria, en la comunidad De las Tunas, Gro. </t>
  </si>
  <si>
    <t xml:space="preserve">Construcción de Pavimentación de calle interior del panteón colonia el Mirador en San Jerónimo de Juárez, Gro. </t>
  </si>
  <si>
    <t xml:space="preserve">Rehabilitación de Cancha de Usos Múltiples en Unidad Deportiva, Colonia Centro en San Jerónimo de Juárez, Gro. </t>
  </si>
  <si>
    <t>Ampliación de Pavimentación en Calle Ignacio Manuel Altamirano y Cuitlahuac en la comunidad de Arenal del Centro, Gro.</t>
  </si>
  <si>
    <t xml:space="preserve">Ampliación de Alumbrado Público con Tecnología Led en Carretera Tramo Hacienda de Cabañas - Playa Paraíso Escondido, Municipio de Benito Juárez, Gro. </t>
  </si>
  <si>
    <t xml:space="preserve">Construcción de Pavimentación en Andador Sin Nombre en la Colonia Vista Hermosa de la Comunidad de San Jerónimo de Juárez, Gro. </t>
  </si>
  <si>
    <t>Construcción de Pavimentación en calle Las Palmeras, Colonia Vista Hermosa en San Jerónimo de Juárez, Gro.</t>
  </si>
  <si>
    <t>Construcción de Alumbrado Publico en la calle interior del Panteón en la Colonia El Mirador en la comunidad de San Jerónimo de Juárez, Gro.</t>
  </si>
  <si>
    <t>Mantenimiento para Reubicación de Poste en calle Catalán en la Comunidad de Arenal de Álvarez, Municipio de Benito Juárez, Gro.</t>
  </si>
  <si>
    <t>Ampliación de Pavimentación en la calle Solidaridad, Colonia Corea en San Jerónimo de Juárez, Gro.</t>
  </si>
  <si>
    <t xml:space="preserve">Ampliación de Electrificación en la Colonia 5 de Mayo en la Comunidad de San Jerónimo de Juárez, Gro. </t>
  </si>
  <si>
    <t xml:space="preserve">Ampliación de Pavimentación en Andador frente a estacionamiento de Jardín de Niños Lucía Alcocer de Figueroa, Colonia El Mirador en San Jerónimo de Juárez, Gro. </t>
  </si>
  <si>
    <t xml:space="preserve">Rehabilitación de  Sistema de Agua Potable en la Comunidad de Llano de la Puerta, Gro. </t>
  </si>
  <si>
    <t>Construcción de Pavimentación de la calle atrás de la Escuela Primaria 20 de Noviembre en la Comunidad de Llano de la Puerta, Gro.</t>
  </si>
  <si>
    <t>Construcción de Piso Firme en las Colonias Miguel Hidalgo, Vista Hermosa y El Mirador en San Jerónimo de Juárez, Gro.</t>
  </si>
  <si>
    <t>Construcción de Pavimentación en Andador La Chilatería en la Colonia Tejería en la Comunidad de las Tunas, Gro.</t>
  </si>
  <si>
    <t>Ampliación de la Red del Sistema de Agua Potable en el Fraccionamiento de la Colonia 5 de Mayo en San Jerónimo de Juárez, Gro.</t>
  </si>
  <si>
    <t>4.-</t>
  </si>
  <si>
    <t>12.-</t>
  </si>
  <si>
    <t xml:space="preserve"> Ampliación de la Red de Drenaje Sanitario en calles Álamos, El Roble y La Ceiba en la Colonia Vista Hermosa de San Jeónimo de Juárez, Gro. </t>
  </si>
  <si>
    <t>Directa</t>
  </si>
  <si>
    <t>San Jeronimo de Juarez</t>
  </si>
  <si>
    <t>Los Toros</t>
  </si>
  <si>
    <t>Hacienda de Cabañas</t>
  </si>
  <si>
    <t>Arenal de Alvarez</t>
  </si>
  <si>
    <t>Los Organos</t>
  </si>
  <si>
    <t>Arenal de Gomez</t>
  </si>
  <si>
    <t>Las Tunas</t>
  </si>
  <si>
    <t>Arenal del Centro</t>
  </si>
  <si>
    <t>Llano Real</t>
  </si>
  <si>
    <t>Complementaria</t>
  </si>
  <si>
    <t xml:space="preserve">Rehabilitacion de la Red De Drenaje Sanitario En Calle las Huertas En La Colonia Huizache De San Jeronimo de Juarez, Gro. </t>
  </si>
  <si>
    <t>Adjudicacion Directa</t>
  </si>
  <si>
    <t>RAMO33/OP/B.J/001/2021</t>
  </si>
  <si>
    <t xml:space="preserve">RAMO33/OP/B.J/003/2021 </t>
  </si>
  <si>
    <t>RAMO33/OP/B.J/004/2021</t>
  </si>
  <si>
    <t>RAMO33/OP/B.J/002/2021</t>
  </si>
  <si>
    <t xml:space="preserve">RAMO33/OP/B.J/005/2021 </t>
  </si>
  <si>
    <t>RAMO33/OP/B.J/014/2021</t>
  </si>
  <si>
    <t>RAMO33/OP/B.J/013/2021</t>
  </si>
  <si>
    <t>RAMO33/OP/B.J/007/2021</t>
  </si>
  <si>
    <t>RAMO33/OP/B.J/017/2021</t>
  </si>
  <si>
    <t xml:space="preserve">RAMO33/OP/B.J/012/2021 </t>
  </si>
  <si>
    <t xml:space="preserve">RAMO33/OP/B.J/010/2021 </t>
  </si>
  <si>
    <t xml:space="preserve">RAMO33/OP/B.J/008/2021 </t>
  </si>
  <si>
    <t xml:space="preserve">RAMO33/OP/B.J/020/2021 </t>
  </si>
  <si>
    <t xml:space="preserve">RAMO33/OP/B.J/006/2021 </t>
  </si>
  <si>
    <t>RAMO33/OP/B.J/016/2021</t>
  </si>
  <si>
    <t xml:space="preserve">RAMO33/OP/B.J/011/2021 </t>
  </si>
  <si>
    <t xml:space="preserve">RAMO33/OP/B.J/019/2021 </t>
  </si>
  <si>
    <t>RAMO33/OP/B.J/009/2021</t>
  </si>
  <si>
    <t>RAMO33/OP/B.J/015/2021</t>
  </si>
  <si>
    <t xml:space="preserve">RAMO33/OP/B.J/018/2021 </t>
  </si>
  <si>
    <t>RAMO33/OP/B.J/021/2021</t>
  </si>
  <si>
    <t xml:space="preserve">RAMO33/OP/B.J/022/2021 </t>
  </si>
  <si>
    <t>RAMO33/OP/B.J/023/2021</t>
  </si>
  <si>
    <t>RAMO33/OP/B.J/024/2021</t>
  </si>
  <si>
    <t>RAMO33/OP/B.J/025/2021</t>
  </si>
  <si>
    <t xml:space="preserve">RAMO33/OP/B.J/030/2021 </t>
  </si>
  <si>
    <t xml:space="preserve">RAMO33/OP/B.J/032/2021 </t>
  </si>
  <si>
    <t xml:space="preserve">RAMO33/OP/B.J/034/2021 </t>
  </si>
  <si>
    <t xml:space="preserve">RAMO33/OP/B.J/035/2021 </t>
  </si>
  <si>
    <t xml:space="preserve">RAMO33/OP/B.J/036/2021 </t>
  </si>
  <si>
    <t xml:space="preserve">RAMO33/OP/B.J/038/2021 </t>
  </si>
  <si>
    <t>Construcción de Pavimentación en calle Josefina Martínez Aguilar en la Comunidad de Arenal de Álvarez, Gro.</t>
  </si>
  <si>
    <t>Ampliación de Electrificación en andador sin nombre en la Colonia Vista Hermosa en San Jerónimo de Juárez, Gro.</t>
  </si>
  <si>
    <t>Construcción de Pavimentación en calle cerrada Ignacio Manuel Altamirano, Colonia Corea en San Jerónimo de Juárez, Gro.</t>
  </si>
  <si>
    <t>Ampliación de Banquetas en la calle Río Bravo de la Colonia Loma Bonita en San Jerónimo de Juárez, Gro.</t>
  </si>
  <si>
    <t>Construcción de Pavimentación de calle Grupo VIMA en la Colonia Corea en San Jerónimo de Juárez, Gro.</t>
  </si>
  <si>
    <t>Rehabilitación de camino sacacosechas del tramo Laguna de Oxidación al Tigre en la comunidad de San Jerónimo de Juárez, Gro.</t>
  </si>
  <si>
    <t>Rehabilitación de camino sacacosecha del tramo del  panteón de Arenal de Álvarez al entronque del camino sacacosecha El Huajal en la comunidad de Arenal de Álvarez, Gro.</t>
  </si>
  <si>
    <t>Arenal de Álvarez</t>
  </si>
  <si>
    <t>Rehabilitación de camino sacacosechas del tramo carcamo de rebombero de aguas negras al Cerillo, en la comunidad de San Jerónimo de Juárez, Gro.</t>
  </si>
  <si>
    <t>Construcción de Pavimentación en calle El Cipre y cerrada de Almendros, colonia Vista Hermosa, San Jerónimo de Juárez, Gro.</t>
  </si>
  <si>
    <t xml:space="preserve">RAMO33/OP/B.J/026/2021 </t>
  </si>
  <si>
    <t xml:space="preserve">RAMO33/OP/B.J/027/2021 </t>
  </si>
  <si>
    <t xml:space="preserve">RAMO33/OP/B.J/028/2021 </t>
  </si>
  <si>
    <t xml:space="preserve">RAMO33/OP/B.J/029/2021 </t>
  </si>
  <si>
    <t>RAMO33/OP/B.J/031/2021</t>
  </si>
  <si>
    <t>RAMO33/OP/B.J/033/2021</t>
  </si>
  <si>
    <t>RAMO33/OP/B.J/037/2021</t>
  </si>
  <si>
    <t>Reporte de avance físico-financiero de obras y acciones al cierre del periodo que se informa al 31 de Diciembre de 2021.</t>
  </si>
  <si>
    <t>Fondo o programa:  Fondo de Aportaciones para  la Infraestructura Social Municipal y de las Demarcaciones Territoriales del Distrito Federal (FISM-DF)</t>
  </si>
  <si>
    <t>Rehabilitación del Sistema de Agua Potable de San Jerónimo de Juárez, Gro.</t>
  </si>
  <si>
    <t>Rehabilitación del sistema de Agua Potable de Hacienda de Cabañas.</t>
  </si>
  <si>
    <t>13.-</t>
  </si>
  <si>
    <t>Rehabilitación del Alumbrado público Municipal.</t>
  </si>
  <si>
    <t>Cobertura Municipal</t>
  </si>
  <si>
    <t>40.-</t>
  </si>
  <si>
    <t>41.-</t>
  </si>
  <si>
    <t>42.-</t>
  </si>
  <si>
    <t>43.-</t>
  </si>
  <si>
    <t>44.-</t>
  </si>
  <si>
    <t>45.-</t>
  </si>
  <si>
    <t>46.-</t>
  </si>
  <si>
    <t>47.-</t>
  </si>
  <si>
    <t>48.-</t>
  </si>
  <si>
    <t>49.-</t>
  </si>
  <si>
    <t>Rehabilitación del Mercado Municipal de San Jerónimo de Juárez</t>
  </si>
  <si>
    <t>Rehabilitación de Espacios Deportivos en la Localidad de Arenal de älvarez.</t>
  </si>
  <si>
    <t>Rehabilitación del Alumbrado en la Unidad Deportiva Benito Juárez en la Localidad de San Jerónimo de Juárez</t>
  </si>
  <si>
    <t>Rehabilitación de Alumbrado  en la Cancha de Basquetbol de la Localidad de Arenal de Gómez</t>
  </si>
  <si>
    <t>Rehabilitación de Alumbrado  en la Cancha de Basquetbol de la Localidad de Las Tunas</t>
  </si>
  <si>
    <t>Rehabilitación de la Plaza Pública (zocalo) de San Jerónimo de Juárez.</t>
  </si>
  <si>
    <t>Rehabilitación de la Plaza Pública de Arenal de Gómez.</t>
  </si>
  <si>
    <t>Manejo de Residuos Solidos (Limpieza de Basureros Clandestinos)</t>
  </si>
  <si>
    <t>50.-</t>
  </si>
  <si>
    <t>51.-</t>
  </si>
  <si>
    <t>Rehabilitación del Cárcamo de Bombeo de Aguas Residuales en San Jerónimo de Juárez.</t>
  </si>
  <si>
    <t>52.-</t>
  </si>
  <si>
    <t>53.-</t>
  </si>
  <si>
    <t>54.-</t>
  </si>
  <si>
    <t>Desasolve y Limpieza de Calles y Avenidas Principales de San Jerónimo.</t>
  </si>
  <si>
    <t>Rehabilitación de Camino Sacacosechas San Juan Chiquito en San Jerónimo de Juárez.</t>
  </si>
  <si>
    <t>Rehabilitación de Camino Sacacosechas Tramo Carretera Nacional - Camino a Corral Falso.</t>
  </si>
  <si>
    <t>Rehabilitación de Camino Sacacosechas Ruta El Basurero - Piedra Parada.</t>
  </si>
  <si>
    <t>55.-</t>
  </si>
  <si>
    <t>56.-</t>
  </si>
  <si>
    <t>4 % IND</t>
  </si>
  <si>
    <t>Administración Directa</t>
  </si>
  <si>
    <t>ADMINISTRACIÓN DIRECTA</t>
  </si>
  <si>
    <t>TECHO FINANC</t>
  </si>
  <si>
    <t>57.-</t>
  </si>
  <si>
    <t>Fondo o programa:  PRODDER (GASTO CORRIENTE)</t>
  </si>
  <si>
    <t>Ampliacion de red de agua potable en la Localidad de Arenal de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</si>
</sst>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&quot;$&quot;#,##0.00"/>
    <numFmt numFmtId="168" formatCode="#,##0.0"/>
    <numFmt numFmtId="169" formatCode="#,##0.000_ ;[Red]\-#,##0.000\ 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9"/>
      <name val="Arial"/>
      <family val="2"/>
    </font>
    <font>
      <b/>
      <sz val="9"/>
      <color theme="3" tint="0.39997558519241921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 Light"/>
      <family val="2"/>
    </font>
    <font>
      <i/>
      <sz val="11"/>
      <color rgb="FF000000"/>
      <name val="Calibri Light"/>
      <family val="2"/>
    </font>
    <font>
      <i/>
      <sz val="11"/>
      <name val="Calibri Light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10"/>
      <name val="Arial"/>
      <family val="2"/>
    </font>
    <font>
      <sz val="10"/>
      <name val="Arial"/>
    </font>
    <font>
      <b/>
      <sz val="15"/>
      <name val="Arial"/>
      <family val="2"/>
    </font>
    <font>
      <b/>
      <sz val="1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4" fontId="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2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>
      <alignment wrapText="1"/>
    </xf>
    <xf numFmtId="0" fontId="2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23" borderId="4" applyNumberFormat="0" applyFont="0" applyAlignment="0" applyProtection="0"/>
    <xf numFmtId="9" fontId="2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1" fillId="0" borderId="7" applyNumberFormat="0" applyFill="0" applyAlignment="0" applyProtection="0"/>
    <xf numFmtId="0" fontId="16" fillId="0" borderId="8" applyNumberFormat="0" applyFill="0" applyAlignment="0" applyProtection="0"/>
    <xf numFmtId="0" fontId="2" fillId="0" borderId="0"/>
    <xf numFmtId="0" fontId="1" fillId="0" borderId="0"/>
    <xf numFmtId="168" fontId="40" fillId="0" borderId="0" applyNumberFormat="0"/>
    <xf numFmtId="9" fontId="39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0" fillId="0" borderId="0" applyNumberFormat="0"/>
  </cellStyleXfs>
  <cellXfs count="228">
    <xf numFmtId="0" fontId="0" fillId="0" borderId="0" xfId="0"/>
    <xf numFmtId="0" fontId="2" fillId="25" borderId="0" xfId="47" applyFill="1" applyProtection="1">
      <protection hidden="1"/>
    </xf>
    <xf numFmtId="0" fontId="2" fillId="25" borderId="0" xfId="47" applyFill="1" applyProtection="1"/>
    <xf numFmtId="0" fontId="2" fillId="25" borderId="0" xfId="47" applyFont="1" applyFill="1" applyProtection="1"/>
    <xf numFmtId="0" fontId="2" fillId="25" borderId="0" xfId="47" applyFont="1" applyFill="1" applyProtection="1">
      <protection hidden="1"/>
    </xf>
    <xf numFmtId="0" fontId="2" fillId="26" borderId="9" xfId="47" applyFill="1" applyBorder="1" applyAlignment="1" applyProtection="1">
      <alignment horizontal="center" vertical="center" wrapText="1"/>
      <protection hidden="1"/>
    </xf>
    <xf numFmtId="0" fontId="2" fillId="26" borderId="9" xfId="47" applyFill="1" applyBorder="1" applyAlignment="1" applyProtection="1">
      <alignment horizontal="center" vertical="center"/>
      <protection hidden="1"/>
    </xf>
    <xf numFmtId="0" fontId="27" fillId="0" borderId="10" xfId="47" applyFont="1" applyFill="1" applyBorder="1" applyAlignment="1" applyProtection="1">
      <alignment horizontal="center" vertical="center"/>
      <protection hidden="1"/>
    </xf>
    <xf numFmtId="0" fontId="27" fillId="0" borderId="10" xfId="32" applyFont="1" applyFill="1" applyBorder="1" applyAlignment="1" applyProtection="1">
      <protection hidden="1"/>
    </xf>
    <xf numFmtId="0" fontId="27" fillId="0" borderId="10" xfId="32" applyFont="1" applyFill="1" applyBorder="1" applyAlignment="1" applyProtection="1"/>
    <xf numFmtId="0" fontId="27" fillId="0" borderId="10" xfId="32" applyFont="1" applyFill="1" applyBorder="1" applyAlignment="1" applyProtection="1">
      <alignment vertical="center"/>
      <protection hidden="1"/>
    </xf>
    <xf numFmtId="0" fontId="27" fillId="0" borderId="17" xfId="47" applyFont="1" applyFill="1" applyBorder="1" applyAlignment="1" applyProtection="1">
      <alignment horizontal="center" vertical="center"/>
      <protection hidden="1"/>
    </xf>
    <xf numFmtId="0" fontId="27" fillId="0" borderId="18" xfId="32" applyFont="1" applyFill="1" applyBorder="1" applyAlignment="1" applyProtection="1">
      <protection hidden="1"/>
    </xf>
    <xf numFmtId="0" fontId="27" fillId="0" borderId="17" xfId="32" applyFont="1" applyFill="1" applyBorder="1" applyAlignment="1" applyProtection="1">
      <alignment horizontal="center" vertical="center"/>
      <protection hidden="1"/>
    </xf>
    <xf numFmtId="0" fontId="27" fillId="0" borderId="19" xfId="32" applyFont="1" applyFill="1" applyBorder="1" applyAlignment="1" applyProtection="1">
      <protection hidden="1"/>
    </xf>
    <xf numFmtId="0" fontId="27" fillId="0" borderId="0" xfId="47" applyFont="1" applyFill="1" applyProtection="1"/>
    <xf numFmtId="0" fontId="27" fillId="0" borderId="10" xfId="32" applyFont="1" applyFill="1" applyBorder="1" applyAlignment="1" applyProtection="1">
      <alignment horizontal="center"/>
    </xf>
    <xf numFmtId="0" fontId="27" fillId="0" borderId="10" xfId="0" applyFont="1" applyFill="1" applyBorder="1" applyAlignment="1" applyProtection="1">
      <alignment horizontal="center" vertical="center"/>
    </xf>
    <xf numFmtId="0" fontId="27" fillId="0" borderId="10" xfId="32" applyFont="1" applyFill="1" applyBorder="1" applyAlignment="1" applyProtection="1">
      <alignment wrapText="1"/>
    </xf>
    <xf numFmtId="0" fontId="27" fillId="0" borderId="10" xfId="32" applyFont="1" applyFill="1" applyBorder="1" applyAlignment="1" applyProtection="1">
      <alignment horizontal="center" vertical="center"/>
    </xf>
    <xf numFmtId="0" fontId="27" fillId="0" borderId="10" xfId="32" applyFont="1" applyFill="1" applyBorder="1" applyAlignment="1" applyProtection="1"/>
    <xf numFmtId="0" fontId="28" fillId="0" borderId="10" xfId="32" applyFont="1" applyFill="1" applyBorder="1" applyAlignment="1" applyProtection="1">
      <alignment wrapText="1"/>
    </xf>
    <xf numFmtId="0" fontId="27" fillId="0" borderId="19" xfId="32" applyFont="1" applyFill="1" applyBorder="1" applyAlignment="1" applyProtection="1">
      <alignment horizontal="left" vertical="center"/>
      <protection hidden="1"/>
    </xf>
    <xf numFmtId="0" fontId="27" fillId="0" borderId="18" xfId="32" applyFont="1" applyFill="1" applyBorder="1" applyAlignment="1" applyProtection="1">
      <alignment horizontal="left"/>
      <protection hidden="1"/>
    </xf>
    <xf numFmtId="0" fontId="2" fillId="27" borderId="0" xfId="47" applyFill="1" applyProtection="1">
      <protection hidden="1"/>
    </xf>
    <xf numFmtId="0" fontId="2" fillId="28" borderId="0" xfId="47" applyFont="1" applyFill="1"/>
    <xf numFmtId="0" fontId="4" fillId="0" borderId="0" xfId="47" applyFont="1"/>
    <xf numFmtId="0" fontId="4" fillId="0" borderId="0" xfId="47" applyFont="1" applyBorder="1"/>
    <xf numFmtId="0" fontId="4" fillId="0" borderId="0" xfId="47" applyFont="1" applyBorder="1" applyAlignment="1">
      <alignment horizontal="center"/>
    </xf>
    <xf numFmtId="0" fontId="4" fillId="0" borderId="10" xfId="47" applyFont="1" applyBorder="1"/>
    <xf numFmtId="0" fontId="33" fillId="0" borderId="0" xfId="47" applyFont="1" applyBorder="1" applyAlignment="1"/>
    <xf numFmtId="0" fontId="33" fillId="0" borderId="0" xfId="47" applyFont="1" applyBorder="1" applyAlignment="1">
      <alignment horizontal="right"/>
    </xf>
    <xf numFmtId="0" fontId="2" fillId="0" borderId="0" xfId="47"/>
    <xf numFmtId="0" fontId="2" fillId="0" borderId="0" xfId="47" applyAlignment="1">
      <alignment horizontal="center" vertical="center"/>
    </xf>
    <xf numFmtId="0" fontId="2" fillId="0" borderId="0" xfId="47" applyFill="1"/>
    <xf numFmtId="0" fontId="33" fillId="0" borderId="0" xfId="47" applyFont="1"/>
    <xf numFmtId="0" fontId="4" fillId="0" borderId="12" xfId="47" applyFont="1" applyBorder="1" applyAlignment="1">
      <alignment horizontal="center" vertical="center" wrapText="1"/>
    </xf>
    <xf numFmtId="0" fontId="4" fillId="0" borderId="12" xfId="47" applyFont="1" applyBorder="1" applyAlignment="1" applyProtection="1">
      <alignment horizontal="center" vertical="center"/>
      <protection locked="0"/>
    </xf>
    <xf numFmtId="0" fontId="4" fillId="0" borderId="10" xfId="47" applyFont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2" fillId="28" borderId="0" xfId="73" applyFont="1" applyFill="1" applyBorder="1" applyAlignment="1">
      <alignment horizontal="center" vertical="center" wrapText="1"/>
    </xf>
    <xf numFmtId="0" fontId="2" fillId="28" borderId="0" xfId="47" applyFill="1" applyAlignment="1">
      <alignment horizontal="center" vertical="center"/>
    </xf>
    <xf numFmtId="0" fontId="22" fillId="0" borderId="24" xfId="73" applyFont="1" applyFill="1" applyBorder="1" applyAlignment="1">
      <alignment horizontal="center" vertical="center" wrapText="1"/>
    </xf>
    <xf numFmtId="0" fontId="22" fillId="32" borderId="0" xfId="73" applyFont="1" applyFill="1" applyBorder="1" applyAlignment="1">
      <alignment horizontal="center" vertical="center" wrapText="1"/>
    </xf>
    <xf numFmtId="0" fontId="2" fillId="32" borderId="0" xfId="47" applyFill="1" applyAlignment="1">
      <alignment horizontal="center" vertical="center"/>
    </xf>
    <xf numFmtId="0" fontId="2" fillId="28" borderId="0" xfId="47" applyFill="1" applyBorder="1" applyAlignment="1">
      <alignment horizontal="center" vertical="center"/>
    </xf>
    <xf numFmtId="0" fontId="41" fillId="28" borderId="0" xfId="47" applyFont="1" applyFill="1"/>
    <xf numFmtId="0" fontId="41" fillId="0" borderId="0" xfId="47" applyFont="1"/>
    <xf numFmtId="0" fontId="42" fillId="0" borderId="0" xfId="73" applyFont="1"/>
    <xf numFmtId="0" fontId="43" fillId="28" borderId="0" xfId="73" applyFont="1" applyFill="1"/>
    <xf numFmtId="0" fontId="43" fillId="0" borderId="0" xfId="73" applyFont="1"/>
    <xf numFmtId="0" fontId="41" fillId="0" borderId="0" xfId="47" applyFont="1" applyAlignment="1">
      <alignment horizontal="center"/>
    </xf>
    <xf numFmtId="0" fontId="41" fillId="28" borderId="0" xfId="47" applyFont="1" applyFill="1" applyAlignment="1">
      <alignment horizontal="center"/>
    </xf>
    <xf numFmtId="0" fontId="2" fillId="0" borderId="0" xfId="47" applyAlignment="1">
      <alignment horizontal="center"/>
    </xf>
    <xf numFmtId="0" fontId="44" fillId="0" borderId="12" xfId="74" applyFont="1" applyBorder="1" applyAlignment="1">
      <alignment horizontal="center" vertical="center" wrapText="1"/>
    </xf>
    <xf numFmtId="0" fontId="44" fillId="0" borderId="10" xfId="74" applyFont="1" applyBorder="1" applyAlignment="1">
      <alignment horizontal="center" vertical="center" wrapText="1"/>
    </xf>
    <xf numFmtId="0" fontId="44" fillId="0" borderId="10" xfId="74" applyFont="1" applyBorder="1" applyAlignment="1">
      <alignment horizontal="center" vertical="center"/>
    </xf>
    <xf numFmtId="0" fontId="33" fillId="28" borderId="10" xfId="47" applyFont="1" applyFill="1" applyBorder="1" applyAlignment="1">
      <alignment horizontal="center" vertical="center" wrapText="1"/>
    </xf>
    <xf numFmtId="4" fontId="4" fillId="28" borderId="10" xfId="75" applyNumberFormat="1" applyFont="1" applyFill="1" applyBorder="1" applyAlignment="1">
      <alignment horizontal="center" vertical="center" wrapText="1"/>
    </xf>
    <xf numFmtId="44" fontId="4" fillId="28" borderId="21" xfId="36" applyNumberFormat="1" applyFont="1" applyFill="1" applyBorder="1" applyAlignment="1">
      <alignment horizontal="center" vertical="center"/>
    </xf>
    <xf numFmtId="0" fontId="4" fillId="28" borderId="10" xfId="47" applyFont="1" applyFill="1" applyBorder="1" applyAlignment="1">
      <alignment horizontal="center" vertical="center"/>
    </xf>
    <xf numFmtId="0" fontId="4" fillId="28" borderId="10" xfId="47" applyFont="1" applyFill="1" applyBorder="1" applyAlignment="1">
      <alignment horizontal="justify" vertical="center" wrapText="1"/>
    </xf>
    <xf numFmtId="0" fontId="4" fillId="28" borderId="10" xfId="47" applyFont="1" applyFill="1" applyBorder="1" applyAlignment="1">
      <alignment horizontal="center" vertical="center" wrapText="1"/>
    </xf>
    <xf numFmtId="44" fontId="4" fillId="28" borderId="10" xfId="36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" fillId="28" borderId="10" xfId="47" applyFont="1" applyFill="1" applyBorder="1" applyAlignment="1" applyProtection="1">
      <alignment horizontal="center" vertical="center"/>
      <protection locked="0"/>
    </xf>
    <xf numFmtId="44" fontId="44" fillId="0" borderId="10" xfId="74" applyNumberFormat="1" applyFont="1" applyBorder="1" applyAlignment="1">
      <alignment horizontal="center" vertical="center" wrapText="1"/>
    </xf>
    <xf numFmtId="44" fontId="44" fillId="0" borderId="10" xfId="74" applyNumberFormat="1" applyFont="1" applyBorder="1" applyAlignment="1">
      <alignment horizontal="center" vertical="center"/>
    </xf>
    <xf numFmtId="0" fontId="44" fillId="28" borderId="10" xfId="74" applyFont="1" applyFill="1" applyBorder="1" applyAlignment="1">
      <alignment horizontal="center" vertical="center" wrapText="1"/>
    </xf>
    <xf numFmtId="0" fontId="4" fillId="28" borderId="10" xfId="47" applyFont="1" applyFill="1" applyBorder="1" applyAlignment="1">
      <alignment vertical="center"/>
    </xf>
    <xf numFmtId="0" fontId="44" fillId="28" borderId="10" xfId="74" applyFont="1" applyFill="1" applyBorder="1" applyAlignment="1">
      <alignment horizontal="center" vertical="center"/>
    </xf>
    <xf numFmtId="0" fontId="44" fillId="28" borderId="10" xfId="47" applyFont="1" applyFill="1" applyBorder="1" applyAlignment="1">
      <alignment horizontal="justify" vertical="center" wrapText="1"/>
    </xf>
    <xf numFmtId="167" fontId="45" fillId="28" borderId="10" xfId="74" applyNumberFormat="1" applyFont="1" applyFill="1" applyBorder="1" applyAlignment="1">
      <alignment horizontal="right" vertical="center"/>
    </xf>
    <xf numFmtId="0" fontId="33" fillId="0" borderId="10" xfId="47" applyFont="1" applyBorder="1" applyAlignment="1">
      <alignment horizontal="center" vertical="center"/>
    </xf>
    <xf numFmtId="44" fontId="44" fillId="0" borderId="12" xfId="74" applyNumberFormat="1" applyFont="1" applyBorder="1" applyAlignment="1">
      <alignment horizontal="center" vertical="center"/>
    </xf>
    <xf numFmtId="0" fontId="33" fillId="31" borderId="10" xfId="47" applyFont="1" applyFill="1" applyBorder="1" applyAlignment="1">
      <alignment horizontal="center" vertical="center" wrapText="1"/>
    </xf>
    <xf numFmtId="0" fontId="33" fillId="31" borderId="10" xfId="47" applyFont="1" applyFill="1" applyBorder="1" applyAlignment="1">
      <alignment horizontal="center" vertical="center"/>
    </xf>
    <xf numFmtId="167" fontId="45" fillId="0" borderId="10" xfId="74" applyNumberFormat="1" applyFont="1" applyBorder="1" applyAlignment="1">
      <alignment horizontal="right" vertical="center"/>
    </xf>
    <xf numFmtId="167" fontId="44" fillId="32" borderId="10" xfId="74" applyNumberFormat="1" applyFont="1" applyFill="1" applyBorder="1" applyAlignment="1">
      <alignment horizontal="right"/>
    </xf>
    <xf numFmtId="0" fontId="33" fillId="32" borderId="10" xfId="47" applyFont="1" applyFill="1" applyBorder="1" applyAlignment="1">
      <alignment horizontal="center" vertical="center"/>
    </xf>
    <xf numFmtId="0" fontId="33" fillId="32" borderId="10" xfId="47" applyFont="1" applyFill="1" applyBorder="1" applyAlignment="1">
      <alignment horizontal="center" vertical="center" wrapText="1"/>
    </xf>
    <xf numFmtId="0" fontId="4" fillId="28" borderId="10" xfId="47" applyFont="1" applyFill="1" applyBorder="1" applyAlignment="1">
      <alignment vertical="center" wrapText="1"/>
    </xf>
    <xf numFmtId="167" fontId="45" fillId="28" borderId="9" xfId="74" applyNumberFormat="1" applyFont="1" applyFill="1" applyBorder="1" applyAlignment="1">
      <alignment horizontal="right" vertical="center"/>
    </xf>
    <xf numFmtId="0" fontId="33" fillId="28" borderId="9" xfId="47" applyFont="1" applyFill="1" applyBorder="1" applyAlignment="1">
      <alignment horizontal="center" vertical="center" wrapText="1"/>
    </xf>
    <xf numFmtId="0" fontId="33" fillId="28" borderId="12" xfId="47" applyFont="1" applyFill="1" applyBorder="1" applyAlignment="1">
      <alignment horizontal="center" vertical="center" wrapText="1"/>
    </xf>
    <xf numFmtId="43" fontId="4" fillId="0" borderId="10" xfId="36" applyFont="1" applyBorder="1"/>
    <xf numFmtId="8" fontId="36" fillId="28" borderId="23" xfId="0" applyNumberFormat="1" applyFont="1" applyFill="1" applyBorder="1" applyAlignment="1">
      <alignment horizontal="center" vertical="center" wrapText="1"/>
    </xf>
    <xf numFmtId="0" fontId="4" fillId="0" borderId="11" xfId="47" applyFont="1" applyBorder="1"/>
    <xf numFmtId="0" fontId="4" fillId="0" borderId="11" xfId="47" applyFont="1" applyBorder="1" applyAlignment="1">
      <alignment horizontal="center"/>
    </xf>
    <xf numFmtId="8" fontId="33" fillId="0" borderId="11" xfId="36" applyNumberFormat="1" applyFont="1" applyBorder="1"/>
    <xf numFmtId="43" fontId="4" fillId="0" borderId="11" xfId="36" applyFont="1" applyBorder="1"/>
    <xf numFmtId="0" fontId="4" fillId="28" borderId="0" xfId="47" applyFont="1" applyFill="1"/>
    <xf numFmtId="0" fontId="33" fillId="0" borderId="0" xfId="47" applyFont="1" applyBorder="1" applyAlignment="1">
      <alignment horizontal="center"/>
    </xf>
    <xf numFmtId="0" fontId="35" fillId="0" borderId="0" xfId="47" applyFont="1" applyBorder="1" applyAlignment="1">
      <alignment horizontal="center"/>
    </xf>
    <xf numFmtId="0" fontId="4" fillId="0" borderId="0" xfId="47" applyFont="1" applyBorder="1" applyAlignment="1"/>
    <xf numFmtId="0" fontId="4" fillId="0" borderId="0" xfId="47" applyFont="1" applyAlignment="1">
      <alignment horizontal="center"/>
    </xf>
    <xf numFmtId="43" fontId="4" fillId="0" borderId="0" xfId="36" applyFont="1"/>
    <xf numFmtId="0" fontId="37" fillId="0" borderId="0" xfId="73" applyFont="1"/>
    <xf numFmtId="0" fontId="38" fillId="0" borderId="0" xfId="73" applyFont="1" applyFill="1"/>
    <xf numFmtId="0" fontId="37" fillId="0" borderId="0" xfId="73" applyFont="1" applyFill="1"/>
    <xf numFmtId="0" fontId="4" fillId="0" borderId="0" xfId="47" applyFont="1" applyFill="1"/>
    <xf numFmtId="0" fontId="4" fillId="0" borderId="0" xfId="47" applyFont="1" applyFill="1" applyAlignment="1">
      <alignment horizontal="center"/>
    </xf>
    <xf numFmtId="43" fontId="4" fillId="0" borderId="0" xfId="36" applyFont="1" applyFill="1"/>
    <xf numFmtId="0" fontId="38" fillId="0" borderId="0" xfId="73" applyFont="1"/>
    <xf numFmtId="0" fontId="38" fillId="28" borderId="0" xfId="73" applyFont="1" applyFill="1"/>
    <xf numFmtId="0" fontId="4" fillId="28" borderId="0" xfId="47" applyFont="1" applyFill="1" applyAlignment="1">
      <alignment horizontal="center"/>
    </xf>
    <xf numFmtId="43" fontId="22" fillId="28" borderId="10" xfId="47" applyNumberFormat="1" applyFont="1" applyFill="1" applyBorder="1" applyAlignment="1">
      <alignment horizontal="center" vertical="center"/>
    </xf>
    <xf numFmtId="9" fontId="2" fillId="28" borderId="10" xfId="76" applyFont="1" applyFill="1" applyBorder="1" applyAlignment="1">
      <alignment horizontal="center" vertical="center" wrapText="1"/>
    </xf>
    <xf numFmtId="0" fontId="44" fillId="28" borderId="9" xfId="47" applyFont="1" applyFill="1" applyBorder="1" applyAlignment="1">
      <alignment horizontal="justify" vertical="center" wrapText="1"/>
    </xf>
    <xf numFmtId="44" fontId="4" fillId="28" borderId="26" xfId="36" applyNumberFormat="1" applyFont="1" applyFill="1" applyBorder="1" applyAlignment="1">
      <alignment horizontal="center" vertical="center"/>
    </xf>
    <xf numFmtId="44" fontId="4" fillId="28" borderId="12" xfId="36" applyNumberFormat="1" applyFont="1" applyFill="1" applyBorder="1" applyAlignment="1">
      <alignment horizontal="center" vertical="center"/>
    </xf>
    <xf numFmtId="0" fontId="2" fillId="0" borderId="0" xfId="47" applyBorder="1"/>
    <xf numFmtId="0" fontId="44" fillId="28" borderId="12" xfId="47" applyFont="1" applyFill="1" applyBorder="1" applyAlignment="1">
      <alignment horizontal="justify" vertical="center" wrapText="1"/>
    </xf>
    <xf numFmtId="0" fontId="44" fillId="28" borderId="12" xfId="74" applyFont="1" applyFill="1" applyBorder="1" applyAlignment="1">
      <alignment horizontal="center" vertical="center" wrapText="1"/>
    </xf>
    <xf numFmtId="0" fontId="4" fillId="28" borderId="10" xfId="47" applyFont="1" applyFill="1" applyBorder="1" applyAlignment="1">
      <alignment horizontal="left" vertical="center" wrapText="1"/>
    </xf>
    <xf numFmtId="0" fontId="44" fillId="28" borderId="10" xfId="74" applyFont="1" applyFill="1" applyBorder="1" applyAlignment="1">
      <alignment vertical="center" wrapText="1"/>
    </xf>
    <xf numFmtId="0" fontId="44" fillId="28" borderId="10" xfId="47" applyFont="1" applyFill="1" applyBorder="1" applyAlignment="1">
      <alignment vertical="center" wrapText="1"/>
    </xf>
    <xf numFmtId="0" fontId="4" fillId="28" borderId="10" xfId="36" applyNumberFormat="1" applyFont="1" applyFill="1" applyBorder="1" applyAlignment="1">
      <alignment horizontal="center" vertical="center"/>
    </xf>
    <xf numFmtId="0" fontId="4" fillId="0" borderId="10" xfId="47" applyFont="1" applyFill="1" applyBorder="1" applyAlignment="1">
      <alignment horizontal="justify" vertical="center" wrapText="1"/>
    </xf>
    <xf numFmtId="0" fontId="44" fillId="0" borderId="10" xfId="47" applyFont="1" applyFill="1" applyBorder="1" applyAlignment="1">
      <alignment horizontal="justify" vertical="center" wrapText="1"/>
    </xf>
    <xf numFmtId="0" fontId="4" fillId="28" borderId="12" xfId="47" applyFont="1" applyFill="1" applyBorder="1" applyAlignment="1">
      <alignment horizontal="center" vertical="center"/>
    </xf>
    <xf numFmtId="0" fontId="33" fillId="30" borderId="10" xfId="47" applyFont="1" applyFill="1" applyBorder="1" applyAlignment="1">
      <alignment horizontal="center" vertical="center" wrapText="1"/>
    </xf>
    <xf numFmtId="0" fontId="33" fillId="30" borderId="10" xfId="47" applyFont="1" applyFill="1" applyBorder="1" applyAlignment="1">
      <alignment horizontal="center" vertical="center"/>
    </xf>
    <xf numFmtId="44" fontId="4" fillId="0" borderId="10" xfId="36" applyNumberFormat="1" applyFont="1" applyFill="1" applyBorder="1" applyAlignment="1">
      <alignment horizontal="center" vertical="center"/>
    </xf>
    <xf numFmtId="0" fontId="33" fillId="24" borderId="0" xfId="47" applyFont="1" applyFill="1" applyBorder="1" applyAlignment="1"/>
    <xf numFmtId="0" fontId="46" fillId="0" borderId="0" xfId="47" applyFont="1" applyFill="1" applyBorder="1" applyAlignment="1">
      <alignment horizontal="center"/>
    </xf>
    <xf numFmtId="0" fontId="33" fillId="0" borderId="0" xfId="47" applyFont="1" applyFill="1" applyBorder="1" applyAlignment="1">
      <alignment horizontal="right"/>
    </xf>
    <xf numFmtId="0" fontId="2" fillId="0" borderId="0" xfId="47" applyBorder="1" applyAlignment="1">
      <alignment horizontal="center" vertical="center"/>
    </xf>
    <xf numFmtId="43" fontId="22" fillId="28" borderId="10" xfId="77" applyFont="1" applyFill="1" applyBorder="1" applyAlignment="1">
      <alignment horizontal="center"/>
    </xf>
    <xf numFmtId="43" fontId="33" fillId="0" borderId="0" xfId="47" applyNumberFormat="1" applyFont="1" applyBorder="1"/>
    <xf numFmtId="4" fontId="4" fillId="0" borderId="11" xfId="75" applyNumberFormat="1" applyFont="1" applyFill="1" applyBorder="1" applyAlignment="1">
      <alignment horizontal="left" vertical="center" wrapText="1"/>
    </xf>
    <xf numFmtId="4" fontId="4" fillId="0" borderId="10" xfId="75" applyNumberFormat="1" applyFont="1" applyFill="1" applyBorder="1" applyAlignment="1">
      <alignment horizontal="center" vertical="center" wrapText="1"/>
    </xf>
    <xf numFmtId="4" fontId="4" fillId="0" borderId="31" xfId="75" applyNumberFormat="1" applyFont="1" applyFill="1" applyBorder="1" applyAlignment="1">
      <alignment horizontal="left" vertical="center" wrapText="1"/>
    </xf>
    <xf numFmtId="4" fontId="4" fillId="0" borderId="10" xfId="75" applyNumberFormat="1" applyFont="1" applyFill="1" applyBorder="1" applyAlignment="1">
      <alignment horizontal="left" vertical="center" wrapText="1"/>
    </xf>
    <xf numFmtId="43" fontId="22" fillId="28" borderId="9" xfId="47" applyNumberFormat="1" applyFont="1" applyFill="1" applyBorder="1" applyAlignment="1">
      <alignment horizontal="center" vertical="center"/>
    </xf>
    <xf numFmtId="9" fontId="2" fillId="28" borderId="9" xfId="76" applyFont="1" applyFill="1" applyBorder="1" applyAlignment="1">
      <alignment horizontal="center" vertical="center" wrapText="1"/>
    </xf>
    <xf numFmtId="3" fontId="2" fillId="0" borderId="11" xfId="78" applyNumberFormat="1" applyFont="1" applyFill="1" applyBorder="1" applyAlignment="1">
      <alignment horizontal="center" vertical="center"/>
    </xf>
    <xf numFmtId="0" fontId="33" fillId="0" borderId="9" xfId="47" applyFont="1" applyBorder="1" applyAlignment="1">
      <alignment horizontal="center" wrapText="1"/>
    </xf>
    <xf numFmtId="0" fontId="4" fillId="0" borderId="9" xfId="47" applyFont="1" applyBorder="1" applyAlignment="1">
      <alignment horizontal="center" wrapText="1"/>
    </xf>
    <xf numFmtId="0" fontId="4" fillId="0" borderId="9" xfId="47" applyFont="1" applyBorder="1" applyAlignment="1">
      <alignment horizontal="center" vertical="center" wrapText="1"/>
    </xf>
    <xf numFmtId="0" fontId="4" fillId="28" borderId="9" xfId="47" applyFont="1" applyFill="1" applyBorder="1" applyAlignment="1">
      <alignment horizontal="center" vertical="center" wrapText="1"/>
    </xf>
    <xf numFmtId="0" fontId="4" fillId="28" borderId="9" xfId="73" applyFont="1" applyFill="1" applyBorder="1" applyAlignment="1">
      <alignment horizontal="center" vertical="center" wrapText="1"/>
    </xf>
    <xf numFmtId="0" fontId="33" fillId="0" borderId="10" xfId="47" applyFont="1" applyFill="1" applyBorder="1" applyAlignment="1">
      <alignment horizontal="center" vertical="center" wrapText="1"/>
    </xf>
    <xf numFmtId="0" fontId="34" fillId="0" borderId="0" xfId="47" quotePrefix="1" applyFont="1" applyBorder="1" applyAlignment="1">
      <alignment horizontal="center" vertical="center"/>
    </xf>
    <xf numFmtId="0" fontId="4" fillId="0" borderId="25" xfId="47" applyFont="1" applyFill="1" applyBorder="1" applyAlignment="1" applyProtection="1">
      <alignment horizontal="center" vertical="center"/>
      <protection locked="0"/>
    </xf>
    <xf numFmtId="0" fontId="4" fillId="0" borderId="25" xfId="47" applyFont="1" applyFill="1" applyBorder="1" applyAlignment="1">
      <alignment horizontal="center" vertical="center" wrapText="1"/>
    </xf>
    <xf numFmtId="0" fontId="44" fillId="0" borderId="25" xfId="74" applyFont="1" applyFill="1" applyBorder="1" applyAlignment="1">
      <alignment horizontal="center" vertical="center" wrapText="1"/>
    </xf>
    <xf numFmtId="0" fontId="4" fillId="0" borderId="10" xfId="47" applyFont="1" applyFill="1" applyBorder="1" applyAlignment="1">
      <alignment horizontal="center" vertical="center" wrapText="1"/>
    </xf>
    <xf numFmtId="0" fontId="4" fillId="0" borderId="10" xfId="47" applyFont="1" applyFill="1" applyBorder="1" applyAlignment="1">
      <alignment vertical="center"/>
    </xf>
    <xf numFmtId="0" fontId="4" fillId="0" borderId="10" xfId="36" applyNumberFormat="1" applyFont="1" applyFill="1" applyBorder="1" applyAlignment="1">
      <alignment horizontal="center" vertical="center"/>
    </xf>
    <xf numFmtId="43" fontId="22" fillId="0" borderId="10" xfId="47" applyNumberFormat="1" applyFont="1" applyFill="1" applyBorder="1" applyAlignment="1">
      <alignment horizontal="center" vertical="center"/>
    </xf>
    <xf numFmtId="9" fontId="2" fillId="0" borderId="10" xfId="76" applyFont="1" applyFill="1" applyBorder="1" applyAlignment="1">
      <alignment horizontal="center" vertical="center" wrapText="1"/>
    </xf>
    <xf numFmtId="0" fontId="4" fillId="0" borderId="10" xfId="47" applyFont="1" applyFill="1" applyBorder="1" applyAlignment="1" applyProtection="1">
      <alignment horizontal="center" vertical="center"/>
      <protection locked="0"/>
    </xf>
    <xf numFmtId="0" fontId="44" fillId="0" borderId="10" xfId="74" applyFont="1" applyFill="1" applyBorder="1" applyAlignment="1">
      <alignment horizontal="center" vertical="center" wrapText="1"/>
    </xf>
    <xf numFmtId="0" fontId="33" fillId="0" borderId="10" xfId="47" applyFont="1" applyFill="1" applyBorder="1" applyAlignment="1">
      <alignment horizontal="center" vertical="center"/>
    </xf>
    <xf numFmtId="0" fontId="4" fillId="0" borderId="12" xfId="47" applyFont="1" applyFill="1" applyBorder="1" applyAlignment="1" applyProtection="1">
      <alignment horizontal="center" vertical="center"/>
      <protection locked="0"/>
    </xf>
    <xf numFmtId="0" fontId="4" fillId="0" borderId="12" xfId="47" applyFont="1" applyFill="1" applyBorder="1" applyAlignment="1">
      <alignment horizontal="center" vertical="center" wrapText="1"/>
    </xf>
    <xf numFmtId="0" fontId="44" fillId="0" borderId="12" xfId="74" applyFont="1" applyFill="1" applyBorder="1" applyAlignment="1">
      <alignment horizontal="center" vertical="center" wrapText="1"/>
    </xf>
    <xf numFmtId="0" fontId="44" fillId="0" borderId="10" xfId="74" applyFont="1" applyFill="1" applyBorder="1" applyAlignment="1">
      <alignment horizontal="center" vertical="center"/>
    </xf>
    <xf numFmtId="0" fontId="33" fillId="0" borderId="10" xfId="47" applyFont="1" applyFill="1" applyBorder="1" applyAlignment="1">
      <alignment horizontal="center" wrapText="1"/>
    </xf>
    <xf numFmtId="0" fontId="4" fillId="0" borderId="9" xfId="47" applyFont="1" applyFill="1" applyBorder="1" applyAlignment="1">
      <alignment horizontal="center" wrapText="1"/>
    </xf>
    <xf numFmtId="0" fontId="4" fillId="0" borderId="10" xfId="47" applyFont="1" applyFill="1" applyBorder="1" applyAlignment="1">
      <alignment horizontal="center" wrapText="1"/>
    </xf>
    <xf numFmtId="167" fontId="44" fillId="0" borderId="10" xfId="0" applyNumberFormat="1" applyFont="1" applyFill="1" applyBorder="1"/>
    <xf numFmtId="0" fontId="4" fillId="0" borderId="0" xfId="47" applyFont="1" applyFill="1" applyBorder="1"/>
    <xf numFmtId="43" fontId="4" fillId="0" borderId="0" xfId="77" applyFont="1" applyFill="1" applyBorder="1"/>
    <xf numFmtId="43" fontId="22" fillId="28" borderId="0" xfId="77" applyFont="1" applyFill="1" applyBorder="1" applyAlignment="1">
      <alignment horizontal="center"/>
    </xf>
    <xf numFmtId="167" fontId="44" fillId="0" borderId="10" xfId="0" applyNumberFormat="1" applyFont="1" applyBorder="1"/>
    <xf numFmtId="0" fontId="48" fillId="0" borderId="0" xfId="47" applyFont="1" applyBorder="1"/>
    <xf numFmtId="0" fontId="33" fillId="0" borderId="0" xfId="47" applyFont="1" applyFill="1" applyBorder="1" applyAlignment="1">
      <alignment horizontal="left" wrapText="1"/>
    </xf>
    <xf numFmtId="0" fontId="33" fillId="0" borderId="0" xfId="47" applyFont="1" applyFill="1" applyBorder="1" applyAlignment="1"/>
    <xf numFmtId="0" fontId="48" fillId="0" borderId="0" xfId="47" applyFont="1" applyFill="1" applyBorder="1" applyAlignment="1"/>
    <xf numFmtId="0" fontId="48" fillId="0" borderId="0" xfId="47" applyFont="1" applyBorder="1" applyAlignment="1"/>
    <xf numFmtId="0" fontId="33" fillId="31" borderId="10" xfId="47" applyFont="1" applyFill="1" applyBorder="1" applyAlignment="1">
      <alignment horizontal="center" vertical="center"/>
    </xf>
    <xf numFmtId="0" fontId="34" fillId="0" borderId="0" xfId="47" quotePrefix="1" applyFont="1" applyBorder="1" applyAlignment="1">
      <alignment horizontal="center" vertical="center"/>
    </xf>
    <xf numFmtId="0" fontId="33" fillId="30" borderId="10" xfId="47" applyFont="1" applyFill="1" applyBorder="1" applyAlignment="1">
      <alignment horizontal="center" vertical="center" wrapText="1"/>
    </xf>
    <xf numFmtId="0" fontId="33" fillId="30" borderId="10" xfId="47" applyFont="1" applyFill="1" applyBorder="1" applyAlignment="1">
      <alignment horizontal="center" vertical="center"/>
    </xf>
    <xf numFmtId="44" fontId="44" fillId="28" borderId="10" xfId="74" applyNumberFormat="1" applyFont="1" applyFill="1" applyBorder="1" applyAlignment="1">
      <alignment horizontal="center" vertical="center"/>
    </xf>
    <xf numFmtId="43" fontId="22" fillId="28" borderId="0" xfId="73" applyNumberFormat="1" applyFont="1" applyFill="1" applyBorder="1" applyAlignment="1">
      <alignment horizontal="center" vertical="center" wrapText="1"/>
    </xf>
    <xf numFmtId="44" fontId="22" fillId="28" borderId="0" xfId="73" applyNumberFormat="1" applyFont="1" applyFill="1" applyBorder="1" applyAlignment="1">
      <alignment horizontal="center" vertical="center" wrapText="1"/>
    </xf>
    <xf numFmtId="44" fontId="44" fillId="0" borderId="12" xfId="74" applyNumberFormat="1" applyFont="1" applyFill="1" applyBorder="1" applyAlignment="1">
      <alignment horizontal="center" vertical="center"/>
    </xf>
    <xf numFmtId="44" fontId="44" fillId="0" borderId="10" xfId="74" applyNumberFormat="1" applyFont="1" applyFill="1" applyBorder="1" applyAlignment="1">
      <alignment horizontal="center" vertical="center"/>
    </xf>
    <xf numFmtId="44" fontId="4" fillId="0" borderId="21" xfId="36" applyNumberFormat="1" applyFont="1" applyFill="1" applyBorder="1" applyAlignment="1">
      <alignment horizontal="center" vertical="center"/>
    </xf>
    <xf numFmtId="44" fontId="44" fillId="0" borderId="10" xfId="74" applyNumberFormat="1" applyFont="1" applyFill="1" applyBorder="1" applyAlignment="1">
      <alignment horizontal="center" vertical="center" wrapText="1"/>
    </xf>
    <xf numFmtId="44" fontId="4" fillId="0" borderId="26" xfId="36" applyNumberFormat="1" applyFont="1" applyFill="1" applyBorder="1" applyAlignment="1">
      <alignment horizontal="center" vertical="center"/>
    </xf>
    <xf numFmtId="44" fontId="4" fillId="0" borderId="12" xfId="36" applyNumberFormat="1" applyFont="1" applyFill="1" applyBorder="1" applyAlignment="1">
      <alignment horizontal="center" vertical="center"/>
    </xf>
    <xf numFmtId="167" fontId="22" fillId="28" borderId="10" xfId="77" applyNumberFormat="1" applyFont="1" applyFill="1" applyBorder="1" applyAlignment="1">
      <alignment horizontal="center"/>
    </xf>
    <xf numFmtId="0" fontId="49" fillId="0" borderId="0" xfId="47" applyFont="1" applyFill="1" applyBorder="1" applyAlignment="1"/>
    <xf numFmtId="0" fontId="49" fillId="0" borderId="0" xfId="47" applyFont="1" applyBorder="1" applyAlignment="1"/>
    <xf numFmtId="0" fontId="29" fillId="29" borderId="20" xfId="47" applyFont="1" applyFill="1" applyBorder="1" applyAlignment="1" applyProtection="1">
      <alignment horizontal="center" vertical="center"/>
      <protection hidden="1"/>
    </xf>
    <xf numFmtId="0" fontId="29" fillId="29" borderId="19" xfId="47" applyFont="1" applyFill="1" applyBorder="1" applyAlignment="1" applyProtection="1">
      <alignment horizontal="center" vertical="center"/>
      <protection hidden="1"/>
    </xf>
    <xf numFmtId="0" fontId="30" fillId="29" borderId="20" xfId="47" applyFont="1" applyFill="1" applyBorder="1" applyAlignment="1" applyProtection="1">
      <alignment horizontal="center" vertical="center"/>
      <protection hidden="1"/>
    </xf>
    <xf numFmtId="0" fontId="30" fillId="29" borderId="19" xfId="47" applyFont="1" applyFill="1" applyBorder="1" applyAlignment="1" applyProtection="1">
      <alignment horizontal="center" vertical="center"/>
      <protection hidden="1"/>
    </xf>
    <xf numFmtId="0" fontId="31" fillId="26" borderId="0" xfId="47" applyFont="1" applyFill="1" applyAlignment="1" applyProtection="1">
      <alignment horizontal="center"/>
      <protection hidden="1"/>
    </xf>
    <xf numFmtId="0" fontId="30" fillId="29" borderId="10" xfId="47" applyFont="1" applyFill="1" applyBorder="1" applyAlignment="1" applyProtection="1">
      <alignment horizontal="center" vertical="center"/>
      <protection hidden="1"/>
    </xf>
    <xf numFmtId="0" fontId="32" fillId="27" borderId="0" xfId="47" applyFont="1" applyFill="1" applyAlignment="1" applyProtection="1">
      <alignment horizontal="center" wrapText="1"/>
      <protection hidden="1"/>
    </xf>
    <xf numFmtId="0" fontId="32" fillId="27" borderId="13" xfId="47" applyFont="1" applyFill="1" applyBorder="1" applyAlignment="1" applyProtection="1">
      <alignment horizontal="center" wrapText="1"/>
      <protection hidden="1"/>
    </xf>
    <xf numFmtId="0" fontId="21" fillId="26" borderId="14" xfId="21" applyFont="1" applyFill="1" applyBorder="1" applyAlignment="1" applyProtection="1">
      <alignment horizontal="left"/>
      <protection hidden="1"/>
    </xf>
    <xf numFmtId="0" fontId="21" fillId="26" borderId="15" xfId="21" applyFont="1" applyFill="1" applyBorder="1" applyAlignment="1" applyProtection="1">
      <alignment horizontal="left"/>
      <protection hidden="1"/>
    </xf>
    <xf numFmtId="0" fontId="21" fillId="26" borderId="16" xfId="21" applyFont="1" applyFill="1" applyBorder="1" applyAlignment="1" applyProtection="1">
      <alignment horizontal="left"/>
      <protection hidden="1"/>
    </xf>
    <xf numFmtId="0" fontId="21" fillId="0" borderId="14" xfId="21" applyFont="1" applyFill="1" applyBorder="1" applyAlignment="1" applyProtection="1">
      <alignment horizontal="center"/>
      <protection locked="0" hidden="1"/>
    </xf>
    <xf numFmtId="0" fontId="21" fillId="0" borderId="15" xfId="21" applyFont="1" applyFill="1" applyBorder="1" applyAlignment="1" applyProtection="1">
      <alignment horizontal="center"/>
      <protection locked="0" hidden="1"/>
    </xf>
    <xf numFmtId="0" fontId="21" fillId="0" borderId="16" xfId="21" applyFont="1" applyFill="1" applyBorder="1" applyAlignment="1" applyProtection="1">
      <alignment horizontal="center"/>
      <protection locked="0" hidden="1"/>
    </xf>
    <xf numFmtId="0" fontId="2" fillId="26" borderId="0" xfId="47" applyFill="1" applyAlignment="1" applyProtection="1">
      <alignment horizontal="center" vertical="center"/>
      <protection hidden="1"/>
    </xf>
    <xf numFmtId="0" fontId="33" fillId="31" borderId="10" xfId="47" applyFont="1" applyFill="1" applyBorder="1" applyAlignment="1">
      <alignment horizontal="center" vertical="center"/>
    </xf>
    <xf numFmtId="0" fontId="33" fillId="33" borderId="26" xfId="47" applyFont="1" applyFill="1" applyBorder="1" applyAlignment="1">
      <alignment horizontal="center" vertical="center"/>
    </xf>
    <xf numFmtId="0" fontId="33" fillId="33" borderId="27" xfId="47" applyFont="1" applyFill="1" applyBorder="1" applyAlignment="1">
      <alignment horizontal="center" vertical="center"/>
    </xf>
    <xf numFmtId="0" fontId="33" fillId="32" borderId="21" xfId="47" applyFont="1" applyFill="1" applyBorder="1" applyAlignment="1">
      <alignment horizontal="center" vertical="center" wrapText="1"/>
    </xf>
    <xf numFmtId="0" fontId="33" fillId="32" borderId="22" xfId="47" applyFont="1" applyFill="1" applyBorder="1" applyAlignment="1">
      <alignment horizontal="center" vertical="center" wrapText="1"/>
    </xf>
    <xf numFmtId="0" fontId="33" fillId="0" borderId="29" xfId="47" applyFont="1" applyBorder="1" applyAlignment="1">
      <alignment horizontal="center"/>
    </xf>
    <xf numFmtId="0" fontId="35" fillId="0" borderId="30" xfId="47" applyFont="1" applyBorder="1" applyAlignment="1">
      <alignment horizontal="center"/>
    </xf>
    <xf numFmtId="0" fontId="38" fillId="0" borderId="0" xfId="73" applyFont="1" applyAlignment="1">
      <alignment horizontal="left" wrapText="1"/>
    </xf>
    <xf numFmtId="0" fontId="38" fillId="0" borderId="0" xfId="73" applyFont="1" applyFill="1" applyAlignment="1">
      <alignment horizontal="left" wrapText="1"/>
    </xf>
    <xf numFmtId="0" fontId="33" fillId="0" borderId="21" xfId="47" applyFont="1" applyBorder="1" applyAlignment="1">
      <alignment horizontal="center" vertical="center"/>
    </xf>
    <xf numFmtId="0" fontId="33" fillId="0" borderId="22" xfId="47" applyFont="1" applyBorder="1" applyAlignment="1">
      <alignment horizontal="center" vertical="center"/>
    </xf>
    <xf numFmtId="0" fontId="33" fillId="0" borderId="23" xfId="47" applyFont="1" applyBorder="1" applyAlignment="1">
      <alignment horizontal="center" vertical="center"/>
    </xf>
    <xf numFmtId="0" fontId="33" fillId="28" borderId="26" xfId="47" applyFont="1" applyFill="1" applyBorder="1" applyAlignment="1">
      <alignment horizontal="center" vertical="center"/>
    </xf>
    <xf numFmtId="0" fontId="33" fillId="28" borderId="27" xfId="47" applyFont="1" applyFill="1" applyBorder="1" applyAlignment="1">
      <alignment horizontal="center" vertical="center"/>
    </xf>
    <xf numFmtId="0" fontId="33" fillId="28" borderId="28" xfId="47" applyFont="1" applyFill="1" applyBorder="1" applyAlignment="1">
      <alignment horizontal="center" vertical="center"/>
    </xf>
    <xf numFmtId="0" fontId="33" fillId="32" borderId="21" xfId="47" applyFont="1" applyFill="1" applyBorder="1" applyAlignment="1">
      <alignment horizontal="center" vertical="center"/>
    </xf>
    <xf numFmtId="0" fontId="33" fillId="32" borderId="22" xfId="47" applyFont="1" applyFill="1" applyBorder="1" applyAlignment="1">
      <alignment horizontal="center" vertical="center"/>
    </xf>
    <xf numFmtId="0" fontId="33" fillId="32" borderId="23" xfId="47" applyFont="1" applyFill="1" applyBorder="1" applyAlignment="1">
      <alignment horizontal="center" vertical="center"/>
    </xf>
    <xf numFmtId="0" fontId="33" fillId="28" borderId="21" xfId="47" applyFont="1" applyFill="1" applyBorder="1" applyAlignment="1">
      <alignment horizontal="center" vertical="center"/>
    </xf>
    <xf numFmtId="0" fontId="33" fillId="28" borderId="22" xfId="47" applyFont="1" applyFill="1" applyBorder="1" applyAlignment="1">
      <alignment horizontal="center" vertical="center"/>
    </xf>
    <xf numFmtId="0" fontId="33" fillId="28" borderId="23" xfId="47" applyFont="1" applyFill="1" applyBorder="1" applyAlignment="1">
      <alignment horizontal="center" vertical="center"/>
    </xf>
    <xf numFmtId="0" fontId="34" fillId="0" borderId="0" xfId="47" quotePrefix="1" applyFont="1" applyBorder="1" applyAlignment="1">
      <alignment horizontal="center" vertical="center"/>
    </xf>
    <xf numFmtId="0" fontId="33" fillId="30" borderId="10" xfId="47" applyFont="1" applyFill="1" applyBorder="1" applyAlignment="1">
      <alignment horizontal="center" vertical="center" wrapText="1"/>
    </xf>
    <xf numFmtId="0" fontId="4" fillId="30" borderId="10" xfId="73" applyFont="1" applyFill="1" applyBorder="1" applyAlignment="1">
      <alignment horizontal="center" vertical="center" wrapText="1"/>
    </xf>
    <xf numFmtId="0" fontId="33" fillId="30" borderId="10" xfId="47" applyFont="1" applyFill="1" applyBorder="1" applyAlignment="1">
      <alignment horizontal="center" vertical="center"/>
    </xf>
  </cellXfs>
  <cellStyles count="7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Incorrecto" xfId="34" builtinId="27" customBuiltin="1"/>
    <cellStyle name="Millares" xfId="77" builtinId="3"/>
    <cellStyle name="Millares 2" xfId="35" xr:uid="{00000000-0005-0000-0000-000023000000}"/>
    <cellStyle name="Millares 2 2" xfId="36" xr:uid="{00000000-0005-0000-0000-000024000000}"/>
    <cellStyle name="Millares 2 2 2" xfId="37" xr:uid="{00000000-0005-0000-0000-000025000000}"/>
    <cellStyle name="Millares 3" xfId="38" xr:uid="{00000000-0005-0000-0000-000026000000}"/>
    <cellStyle name="Millares 4" xfId="39" xr:uid="{00000000-0005-0000-0000-000027000000}"/>
    <cellStyle name="Moneda 2" xfId="40" xr:uid="{00000000-0005-0000-0000-000028000000}"/>
    <cellStyle name="Moneda 2 2" xfId="41" xr:uid="{00000000-0005-0000-0000-000029000000}"/>
    <cellStyle name="Neutral" xfId="42" builtinId="28" customBuiltin="1"/>
    <cellStyle name="Normal" xfId="0" builtinId="0"/>
    <cellStyle name="Normal 10 3" xfId="73" xr:uid="{00000000-0005-0000-0000-00002C000000}"/>
    <cellStyle name="Normal 13" xfId="43" xr:uid="{00000000-0005-0000-0000-00002D000000}"/>
    <cellStyle name="Normal 13 2" xfId="74" xr:uid="{00000000-0005-0000-0000-00002E000000}"/>
    <cellStyle name="Normal 15" xfId="44" xr:uid="{00000000-0005-0000-0000-00002F000000}"/>
    <cellStyle name="Normal 2" xfId="45" xr:uid="{00000000-0005-0000-0000-000030000000}"/>
    <cellStyle name="Normal 2 13" xfId="46" xr:uid="{00000000-0005-0000-0000-000031000000}"/>
    <cellStyle name="Normal 2 2" xfId="47" xr:uid="{00000000-0005-0000-0000-000032000000}"/>
    <cellStyle name="Normal 2 3" xfId="48" xr:uid="{00000000-0005-0000-0000-000033000000}"/>
    <cellStyle name="Normal 3" xfId="49" xr:uid="{00000000-0005-0000-0000-000034000000}"/>
    <cellStyle name="Normal 4" xfId="50" xr:uid="{00000000-0005-0000-0000-000035000000}"/>
    <cellStyle name="Normal 5" xfId="51" xr:uid="{00000000-0005-0000-0000-000036000000}"/>
    <cellStyle name="Normal 6" xfId="52" xr:uid="{00000000-0005-0000-0000-000037000000}"/>
    <cellStyle name="Normal 6 2" xfId="53" xr:uid="{00000000-0005-0000-0000-000038000000}"/>
    <cellStyle name="Normal 6 3" xfId="54" xr:uid="{00000000-0005-0000-0000-000039000000}"/>
    <cellStyle name="Normal 6 4" xfId="55" xr:uid="{00000000-0005-0000-0000-00003A000000}"/>
    <cellStyle name="Normal 6 6" xfId="56" xr:uid="{00000000-0005-0000-0000-00003B000000}"/>
    <cellStyle name="Normal 6 6 2" xfId="57" xr:uid="{00000000-0005-0000-0000-00003C000000}"/>
    <cellStyle name="Normal 7" xfId="58" xr:uid="{00000000-0005-0000-0000-00003D000000}"/>
    <cellStyle name="Normal 7 2" xfId="59" xr:uid="{00000000-0005-0000-0000-00003E000000}"/>
    <cellStyle name="Normal 7 3" xfId="60" xr:uid="{00000000-0005-0000-0000-00003F000000}"/>
    <cellStyle name="Normal 8" xfId="61" xr:uid="{00000000-0005-0000-0000-000040000000}"/>
    <cellStyle name="Normal 9" xfId="62" xr:uid="{00000000-0005-0000-0000-000041000000}"/>
    <cellStyle name="Normal 9 2" xfId="63" xr:uid="{00000000-0005-0000-0000-000042000000}"/>
    <cellStyle name="Normal_PROPINVRAMO332000 3" xfId="75" xr:uid="{00000000-0005-0000-0000-000043000000}"/>
    <cellStyle name="Normal_PROPINVRAMO332000_APERTURA PROGRAMATICA" xfId="78" xr:uid="{00000000-0005-0000-0000-000044000000}"/>
    <cellStyle name="Notas" xfId="64" builtinId="10" customBuiltin="1"/>
    <cellStyle name="Porcentaje" xfId="76" builtinId="5"/>
    <cellStyle name="Porcentual 2" xfId="65" xr:uid="{00000000-0005-0000-0000-000047000000}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19050</xdr:rowOff>
    </xdr:from>
    <xdr:to>
      <xdr:col>17</xdr:col>
      <xdr:colOff>0</xdr:colOff>
      <xdr:row>133</xdr:row>
      <xdr:rowOff>13607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8950336"/>
          <a:ext cx="21597257" cy="29337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Anote el origen de los recursos:  fondo o programa al que pertenezcan, en el caso de rendimientos financieros deberán señalar el Fondo o Programa del cuál se generaron.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2.-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número progresivo de la obra o acción programada, el cual deberá corresponder con el registrado en el programa de inversión. 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Anote la clasificación que corresponda (Directa o Complementario) según lo establecido en el apartado 2.3.1. de los Lineamientos Generales para la Operación del Fondo de Aportaciones para la Infraestructura Social (solo aplica a los proyectos financiados con dicho fondo).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4.-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rubro correspondiente (agua potable, alcantarillado, drenaje y letrinas, urbanización, electrificación rural y de colonias pobres, infraestructura básica del sector salud y educativo, mejoramiento de vivienda, así como mantenimiento de infraestructura, etc.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nombre de la obra o acción, teniendo especial cuidado en describirlas tal y como aparecen en el programa de inversión, inclusive respetando el orden de aparición en el mismo. 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los detalles de la dirección que permitan ubicar el sitio en donde se ejecutará la obra o acción. 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la modalidad de ejecución, si es por administración directa o por contrato (Adjudicación directa, Invitación a tres personas o Licitación pública).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número de contrato.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la cantidad de beneficiarios de la obra o acción. 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monto aplicado a cada obra y/o acción de acuerdo con el momento contable en que se encuentra el egreso respectivo al cierre del periodo que se informa</a:t>
          </a:r>
          <a:r>
            <a:rPr lang="es-MX" sz="900" b="0" i="0" u="none" strike="noStrik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 ejercicio presupuestal.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porcentaje que corresponda al avance en la ejecución y ejercicio de los recursos asignados a cada obra o acción, (Por formula)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la suma (por rubro) del monto autorizado, liberado, comprobado, por comprobar y por ejercer, respectivamente.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la suma total del monto autorizado, liberado, comprobado, por comprobar y por ejercer, respectivamente.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14.-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al número de la cuenta de registro contable al último nivel de desagregación; que permita la identificación de la obra en la contabilidad.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15.-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el tratamiento particular a la obra para su manejo y registro contable (</a:t>
          </a: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OBRA CAPITALIZABLE,  OBRA DE DOMINIO PÚBLICO Y/O OBRA TRANSFERIBLE).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378213</xdr:colOff>
      <xdr:row>0</xdr:row>
      <xdr:rowOff>0</xdr:rowOff>
    </xdr:from>
    <xdr:to>
      <xdr:col>16</xdr:col>
      <xdr:colOff>867494</xdr:colOff>
      <xdr:row>4</xdr:row>
      <xdr:rowOff>61161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52756" y="0"/>
          <a:ext cx="1610509" cy="110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27992</xdr:colOff>
      <xdr:row>5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83906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19050</xdr:rowOff>
    </xdr:from>
    <xdr:to>
      <xdr:col>17</xdr:col>
      <xdr:colOff>0</xdr:colOff>
      <xdr:row>71</xdr:row>
      <xdr:rowOff>13607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49625250"/>
          <a:ext cx="21579840" cy="3012077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Anote el origen de los recursos:  fondo o programa al que pertenezcan, en el caso de rendimientos financieros deberán señalar el Fondo o Programa del cuál se generaron.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2.-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número progresivo de la obra o acción programada, el cual deberá corresponder con el registrado en el programa de inversión. 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.- Anote la clasificación que corresponda (Directa o Complementario) según lo establecido en el apartado 2.3.1. de los Lineamientos Generales para la Operación del Fondo de Aportaciones para la Infraestructura Social (solo aplica a los proyectos financiados con dicho fondo).</a:t>
          </a:r>
          <a:r>
            <a:rPr lang="es-MX" sz="9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4.- </a:t>
          </a:r>
          <a:r>
            <a:rPr lang="es-MX" sz="9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rubro correspondiente (agua potable, alcantarillado, drenaje y letrinas, urbanización, electrificación rural y de colonias pobres, infraestructura básica del sector salud y educativo, mejoramiento de vivienda, así como mantenimiento de infraestructura, etc.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nombre de la obra o acción, teniendo especial cuidado en describirlas tal y como aparecen en el programa de inversión, inclusive respetando el orden de aparición en el mismo. 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los detalles de la dirección que permitan ubicar el sitio en donde se ejecutará la obra o acción. 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la modalidad de ejecución, si es por administración directa o por contrato (Adjudicación directa, Invitación a tres personas o Licitación pública).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número de contrato.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la cantidad de beneficiarios de la obra o acción. 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monto aplicado a cada obra y/o acción de acuerdo con el momento contable en que se encuentra el egreso respectivo al cierre del periodo que se informa</a:t>
          </a:r>
          <a:r>
            <a:rPr lang="es-MX" sz="900" b="0" i="0" u="none" strike="noStrik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 ejercicio presupuestal.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Anote el porcentaje que corresponda al avance en la ejecución y ejercicio de los recursos asignados a cada obra o acción, (Por formula)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la suma (por rubro) del monto autorizado, liberado, comprobado, por comprobar y por ejercer, respectivamente.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 la suma total del monto autorizado, liberado, comprobado, por comprobar y por ejercer, respectivamente. 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14.-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Corresponde al número de la cuenta de registro contable al último nivel de desagregación; que permita la identificación de la obra en la contabilidad.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15.- </a:t>
          </a:r>
          <a:r>
            <a:rPr lang="es-MX" sz="9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el tratamiento particular a la obra para su manejo y registro contable (</a:t>
          </a:r>
          <a:r>
            <a:rPr lang="es-MX" sz="9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OBRA CAPITALIZABLE,  OBRA DE DOMINIO PÚBLICO Y/O OBRA TRANSFERIBLE).</a:t>
          </a:r>
          <a:r>
            <a:rPr lang="es-MX" sz="9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1012372</xdr:colOff>
      <xdr:row>4</xdr:row>
      <xdr:rowOff>206829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2372" cy="1197429"/>
        </a:xfrm>
        <a:prstGeom prst="rect">
          <a:avLst/>
        </a:prstGeom>
      </xdr:spPr>
    </xdr:pic>
    <xdr:clientData/>
  </xdr:twoCellAnchor>
  <xdr:twoCellAnchor editAs="oneCell">
    <xdr:from>
      <xdr:col>15</xdr:col>
      <xdr:colOff>293914</xdr:colOff>
      <xdr:row>0</xdr:row>
      <xdr:rowOff>10886</xdr:rowOff>
    </xdr:from>
    <xdr:to>
      <xdr:col>16</xdr:col>
      <xdr:colOff>936172</xdr:colOff>
      <xdr:row>4</xdr:row>
      <xdr:rowOff>126476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68457" y="10886"/>
          <a:ext cx="1763486" cy="110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389F8286-FFC8-4171-BF52-CAF81D29E932\Library\Caches\SideLoading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exo 4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/>
  <cols>
    <col min="1" max="1" width="4.85546875" style="2" customWidth="1"/>
    <col min="2" max="2" width="8.710937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>
      <c r="A1" s="24"/>
      <c r="B1" s="202" t="s">
        <v>108</v>
      </c>
      <c r="C1" s="202"/>
      <c r="D1" s="1"/>
      <c r="E1" s="24"/>
      <c r="F1" s="24"/>
      <c r="G1" s="24"/>
      <c r="H1" s="24"/>
      <c r="I1" s="24"/>
      <c r="J1" s="1"/>
      <c r="K1" s="1"/>
    </row>
    <row r="2" spans="1:11" ht="18">
      <c r="A2" s="24"/>
      <c r="B2" s="192" t="s">
        <v>63</v>
      </c>
      <c r="C2" s="192"/>
      <c r="D2" s="1"/>
      <c r="E2" s="24"/>
      <c r="F2" s="24"/>
      <c r="G2" s="24"/>
      <c r="H2" s="24"/>
      <c r="I2" s="24"/>
      <c r="J2" s="1"/>
      <c r="K2" s="1"/>
    </row>
    <row r="3" spans="1:11">
      <c r="A3" s="24"/>
      <c r="B3" s="193" t="s">
        <v>120</v>
      </c>
      <c r="C3" s="193"/>
      <c r="D3" s="1"/>
      <c r="E3" s="24"/>
      <c r="F3" s="24"/>
      <c r="G3" s="24"/>
      <c r="H3" s="24"/>
      <c r="I3" s="24"/>
      <c r="J3" s="1"/>
      <c r="K3" s="1"/>
    </row>
    <row r="4" spans="1:11">
      <c r="A4" s="24"/>
      <c r="B4" s="5" t="s">
        <v>3</v>
      </c>
      <c r="C4" s="6" t="s">
        <v>0</v>
      </c>
      <c r="D4" s="1"/>
      <c r="E4" s="24"/>
      <c r="F4" s="24"/>
      <c r="G4" s="24"/>
      <c r="H4" s="24"/>
      <c r="I4" s="24"/>
      <c r="J4" s="1"/>
      <c r="K4" s="1"/>
    </row>
    <row r="5" spans="1:11" ht="15" customHeight="1">
      <c r="A5" s="24"/>
      <c r="B5" s="193" t="s">
        <v>24</v>
      </c>
      <c r="C5" s="193"/>
      <c r="D5" s="1"/>
      <c r="E5" s="24"/>
      <c r="F5" s="24"/>
      <c r="G5" s="24"/>
      <c r="H5" s="24"/>
      <c r="I5" s="24"/>
      <c r="J5" s="1"/>
      <c r="K5" s="1"/>
    </row>
    <row r="6" spans="1:11">
      <c r="A6" s="24"/>
      <c r="B6" s="7" t="s">
        <v>27</v>
      </c>
      <c r="C6" s="8" t="s">
        <v>13</v>
      </c>
      <c r="D6" s="1"/>
      <c r="E6" s="24"/>
      <c r="F6" s="24"/>
      <c r="G6" s="24"/>
      <c r="H6" s="24"/>
      <c r="I6" s="24"/>
      <c r="J6" s="1"/>
      <c r="K6" s="1"/>
    </row>
    <row r="7" spans="1:11">
      <c r="A7" s="24"/>
      <c r="B7" s="7" t="s">
        <v>28</v>
      </c>
      <c r="C7" s="8" t="s">
        <v>4</v>
      </c>
      <c r="D7" s="1"/>
      <c r="E7" s="24"/>
      <c r="F7" s="194" t="s">
        <v>116</v>
      </c>
      <c r="G7" s="194"/>
      <c r="H7" s="194"/>
      <c r="I7" s="194"/>
      <c r="J7" s="1"/>
      <c r="K7" s="1"/>
    </row>
    <row r="8" spans="1:11" ht="13.5" thickBot="1">
      <c r="A8" s="24"/>
      <c r="B8" s="7" t="s">
        <v>29</v>
      </c>
      <c r="C8" s="8" t="s">
        <v>18</v>
      </c>
      <c r="D8" s="1"/>
      <c r="E8" s="24"/>
      <c r="F8" s="195"/>
      <c r="G8" s="195"/>
      <c r="H8" s="195"/>
      <c r="I8" s="195"/>
      <c r="J8" s="1"/>
      <c r="K8" s="1"/>
    </row>
    <row r="9" spans="1:11" ht="16.5" thickTop="1" thickBot="1">
      <c r="A9" s="24"/>
      <c r="B9" s="7" t="s">
        <v>30</v>
      </c>
      <c r="C9" s="9" t="s">
        <v>19</v>
      </c>
      <c r="D9" s="1"/>
      <c r="E9" s="24"/>
      <c r="F9" s="196" t="s">
        <v>109</v>
      </c>
      <c r="G9" s="197"/>
      <c r="H9" s="197"/>
      <c r="I9" s="198"/>
      <c r="J9" s="1"/>
      <c r="K9" s="1"/>
    </row>
    <row r="10" spans="1:11" ht="16.5" thickTop="1" thickBot="1">
      <c r="A10" s="24"/>
      <c r="B10" s="7" t="s">
        <v>31</v>
      </c>
      <c r="C10" s="9" t="s">
        <v>20</v>
      </c>
      <c r="D10" s="1"/>
      <c r="E10" s="24"/>
      <c r="F10" s="199" t="s">
        <v>119</v>
      </c>
      <c r="G10" s="200"/>
      <c r="H10" s="200"/>
      <c r="I10" s="201"/>
      <c r="J10" s="1"/>
      <c r="K10" s="1"/>
    </row>
    <row r="11" spans="1:11" ht="13.5" thickTop="1">
      <c r="A11" s="24"/>
      <c r="B11" s="7" t="s">
        <v>32</v>
      </c>
      <c r="C11" s="10" t="s">
        <v>5</v>
      </c>
      <c r="D11" s="1"/>
      <c r="E11" s="24"/>
      <c r="F11" s="24"/>
      <c r="G11" s="24"/>
      <c r="H11" s="24"/>
      <c r="I11" s="24"/>
      <c r="J11" s="1"/>
      <c r="K11" s="1"/>
    </row>
    <row r="12" spans="1:11">
      <c r="A12" s="24"/>
      <c r="B12" s="11" t="s">
        <v>33</v>
      </c>
      <c r="C12" s="12" t="s">
        <v>6</v>
      </c>
      <c r="D12" s="1"/>
      <c r="E12" s="24"/>
      <c r="F12" s="24"/>
      <c r="G12" s="24"/>
      <c r="H12" s="24"/>
      <c r="I12" s="24"/>
      <c r="J12" s="1"/>
      <c r="K12" s="1"/>
    </row>
    <row r="13" spans="1:11">
      <c r="A13" s="24"/>
      <c r="B13" s="11" t="s">
        <v>34</v>
      </c>
      <c r="C13" s="12" t="s">
        <v>61</v>
      </c>
      <c r="D13" s="1"/>
      <c r="E13" s="24"/>
      <c r="F13" s="24"/>
      <c r="G13" s="24"/>
      <c r="H13" s="24"/>
      <c r="I13" s="24"/>
      <c r="J13" s="1"/>
      <c r="K13" s="1"/>
    </row>
    <row r="14" spans="1:11">
      <c r="A14" s="24"/>
      <c r="B14" s="13" t="s">
        <v>117</v>
      </c>
      <c r="C14" s="12" t="s">
        <v>118</v>
      </c>
      <c r="D14" s="1"/>
      <c r="E14" s="24"/>
      <c r="F14" s="24"/>
      <c r="G14" s="24"/>
      <c r="H14" s="24"/>
      <c r="I14" s="24"/>
      <c r="J14" s="1"/>
      <c r="K14" s="1"/>
    </row>
    <row r="15" spans="1:11">
      <c r="A15" s="24"/>
      <c r="B15" s="11" t="s">
        <v>35</v>
      </c>
      <c r="C15" s="12" t="s">
        <v>7</v>
      </c>
      <c r="D15" s="1"/>
      <c r="E15" s="24"/>
      <c r="F15" s="24"/>
      <c r="G15" s="24"/>
      <c r="H15" s="24"/>
      <c r="I15" s="24"/>
      <c r="J15" s="1"/>
      <c r="K15" s="1"/>
    </row>
    <row r="16" spans="1:11">
      <c r="A16" s="24"/>
      <c r="B16" s="11" t="s">
        <v>36</v>
      </c>
      <c r="C16" s="12" t="s">
        <v>21</v>
      </c>
      <c r="D16" s="1"/>
      <c r="E16" s="24"/>
      <c r="F16" s="24"/>
      <c r="G16" s="24"/>
      <c r="H16" s="24"/>
      <c r="I16" s="24"/>
      <c r="J16" s="1"/>
      <c r="K16" s="1"/>
    </row>
    <row r="17" spans="1:11">
      <c r="A17" s="24"/>
      <c r="B17" s="11" t="s">
        <v>37</v>
      </c>
      <c r="C17" s="14" t="s">
        <v>22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>
      <c r="A18" s="24"/>
      <c r="B18" s="190" t="s">
        <v>25</v>
      </c>
      <c r="C18" s="191"/>
      <c r="D18" s="1"/>
      <c r="E18" s="24"/>
      <c r="F18" s="24"/>
      <c r="G18" s="24"/>
      <c r="H18" s="24"/>
      <c r="I18" s="24"/>
      <c r="J18" s="1"/>
      <c r="K18" s="1"/>
    </row>
    <row r="19" spans="1:11">
      <c r="A19" s="24"/>
      <c r="B19" s="11" t="s">
        <v>38</v>
      </c>
      <c r="C19" s="12" t="s">
        <v>23</v>
      </c>
      <c r="D19" s="1"/>
      <c r="E19" s="24"/>
      <c r="F19" s="24"/>
      <c r="G19" s="24"/>
      <c r="H19" s="24"/>
      <c r="I19" s="24"/>
      <c r="J19" s="1"/>
      <c r="K19" s="1"/>
    </row>
    <row r="20" spans="1:11">
      <c r="A20" s="24"/>
      <c r="B20" s="11" t="s">
        <v>39</v>
      </c>
      <c r="C20" s="12" t="s">
        <v>8</v>
      </c>
      <c r="D20" s="1"/>
      <c r="E20" s="24"/>
      <c r="F20" s="24"/>
      <c r="G20" s="24"/>
      <c r="H20" s="24"/>
      <c r="I20" s="24"/>
      <c r="J20" s="1"/>
      <c r="K20" s="1"/>
    </row>
    <row r="21" spans="1:11">
      <c r="A21" s="24"/>
      <c r="B21" s="11" t="s">
        <v>40</v>
      </c>
      <c r="C21" s="12" t="s">
        <v>9</v>
      </c>
      <c r="D21" s="1"/>
      <c r="E21" s="24"/>
      <c r="F21" s="24"/>
      <c r="G21" s="24"/>
      <c r="H21" s="24"/>
      <c r="I21" s="24"/>
      <c r="J21" s="1"/>
      <c r="K21" s="1"/>
    </row>
    <row r="22" spans="1:11">
      <c r="A22" s="24"/>
      <c r="B22" s="11" t="s">
        <v>41</v>
      </c>
      <c r="C22" s="12" t="s">
        <v>14</v>
      </c>
      <c r="D22" s="1"/>
      <c r="E22" s="24"/>
      <c r="F22" s="24"/>
      <c r="G22" s="24"/>
      <c r="H22" s="24"/>
      <c r="I22" s="24"/>
      <c r="J22" s="1"/>
      <c r="K22" s="1"/>
    </row>
    <row r="23" spans="1:11">
      <c r="A23" s="24"/>
      <c r="B23" s="11" t="s">
        <v>42</v>
      </c>
      <c r="C23" s="12" t="s">
        <v>26</v>
      </c>
      <c r="D23" s="1"/>
      <c r="E23" s="24"/>
      <c r="F23" s="24"/>
      <c r="G23" s="24"/>
      <c r="H23" s="24"/>
      <c r="I23" s="24"/>
      <c r="J23" s="1"/>
      <c r="K23" s="1"/>
    </row>
    <row r="24" spans="1:11">
      <c r="A24" s="24"/>
      <c r="B24" s="11" t="s">
        <v>43</v>
      </c>
      <c r="C24" s="12" t="s">
        <v>10</v>
      </c>
      <c r="D24" s="1"/>
      <c r="E24" s="24"/>
      <c r="F24" s="24"/>
      <c r="G24" s="24"/>
      <c r="H24" s="24"/>
      <c r="I24" s="24"/>
      <c r="J24" s="1"/>
      <c r="K24" s="1"/>
    </row>
    <row r="25" spans="1:11">
      <c r="A25" s="24"/>
      <c r="B25" s="11" t="s">
        <v>44</v>
      </c>
      <c r="C25" s="12" t="s">
        <v>45</v>
      </c>
      <c r="D25" s="1"/>
      <c r="E25" s="24"/>
      <c r="F25" s="24"/>
      <c r="G25" s="24"/>
      <c r="H25" s="24"/>
      <c r="I25" s="24"/>
      <c r="J25" s="1"/>
      <c r="K25" s="1"/>
    </row>
    <row r="26" spans="1:11">
      <c r="A26" s="24"/>
      <c r="B26" s="11" t="s">
        <v>46</v>
      </c>
      <c r="C26" s="12" t="s">
        <v>47</v>
      </c>
      <c r="D26" s="1"/>
      <c r="E26" s="24"/>
      <c r="F26" s="24"/>
      <c r="G26" s="24"/>
      <c r="H26" s="24"/>
      <c r="I26" s="24"/>
      <c r="J26" s="1"/>
      <c r="K26" s="1"/>
    </row>
    <row r="27" spans="1:11">
      <c r="A27" s="24"/>
      <c r="B27" s="11" t="s">
        <v>48</v>
      </c>
      <c r="C27" s="12" t="s">
        <v>15</v>
      </c>
      <c r="D27" s="1"/>
      <c r="E27" s="24"/>
      <c r="F27" s="24"/>
      <c r="G27" s="24"/>
      <c r="H27" s="24"/>
      <c r="I27" s="24"/>
      <c r="J27" s="1"/>
      <c r="K27" s="1"/>
    </row>
    <row r="28" spans="1:11">
      <c r="A28" s="24"/>
      <c r="B28" s="11" t="s">
        <v>49</v>
      </c>
      <c r="C28" s="12" t="s">
        <v>16</v>
      </c>
      <c r="D28" s="1"/>
      <c r="E28" s="24"/>
      <c r="F28" s="24"/>
      <c r="G28" s="24"/>
      <c r="H28" s="24"/>
      <c r="I28" s="24"/>
      <c r="J28" s="1"/>
      <c r="K28" s="1"/>
    </row>
    <row r="29" spans="1:11">
      <c r="A29" s="24"/>
      <c r="B29" s="11" t="s">
        <v>50</v>
      </c>
      <c r="C29" s="12" t="s">
        <v>62</v>
      </c>
      <c r="D29" s="1"/>
      <c r="E29" s="24"/>
      <c r="F29" s="24"/>
      <c r="G29" s="24"/>
      <c r="H29" s="24"/>
      <c r="I29" s="24"/>
      <c r="J29" s="1"/>
      <c r="K29" s="1"/>
    </row>
    <row r="30" spans="1:11">
      <c r="A30" s="24"/>
      <c r="B30" s="13" t="s">
        <v>51</v>
      </c>
      <c r="C30" s="14" t="s">
        <v>56</v>
      </c>
      <c r="D30" s="1"/>
      <c r="E30" s="24"/>
      <c r="F30" s="24"/>
      <c r="G30" s="24"/>
      <c r="H30" s="24"/>
      <c r="I30" s="24"/>
      <c r="J30" s="1"/>
      <c r="K30" s="1"/>
    </row>
    <row r="31" spans="1:11">
      <c r="A31" s="24"/>
      <c r="B31" s="13" t="s">
        <v>54</v>
      </c>
      <c r="C31" s="14" t="s">
        <v>57</v>
      </c>
      <c r="D31" s="1"/>
      <c r="E31" s="24"/>
      <c r="F31" s="24"/>
      <c r="G31" s="24"/>
      <c r="H31" s="24"/>
      <c r="I31" s="24"/>
      <c r="J31" s="1"/>
      <c r="K31" s="1"/>
    </row>
    <row r="32" spans="1:11">
      <c r="A32" s="24"/>
      <c r="B32" s="13" t="s">
        <v>55</v>
      </c>
      <c r="C32" s="12" t="s">
        <v>17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>
      <c r="A34" s="24"/>
      <c r="B34" s="190" t="s">
        <v>52</v>
      </c>
      <c r="C34" s="191"/>
      <c r="D34" s="1"/>
      <c r="E34" s="24"/>
      <c r="F34" s="24"/>
      <c r="G34" s="24"/>
      <c r="H34" s="24"/>
      <c r="I34" s="24"/>
      <c r="J34" s="1"/>
      <c r="K34" s="1"/>
    </row>
    <row r="35" spans="1:11">
      <c r="A35" s="24"/>
      <c r="B35" s="16" t="s">
        <v>53</v>
      </c>
      <c r="C35" s="12" t="s">
        <v>58</v>
      </c>
      <c r="D35" s="1"/>
      <c r="E35" s="24"/>
      <c r="F35" s="24"/>
      <c r="G35" s="24"/>
      <c r="H35" s="24"/>
      <c r="I35" s="24"/>
      <c r="J35" s="1"/>
      <c r="K35" s="1"/>
    </row>
    <row r="36" spans="1:11">
      <c r="A36" s="24"/>
      <c r="B36" s="16" t="s">
        <v>60</v>
      </c>
      <c r="C36" s="12" t="s">
        <v>59</v>
      </c>
      <c r="D36" s="1"/>
      <c r="E36" s="24"/>
      <c r="F36" s="24"/>
      <c r="G36" s="24"/>
      <c r="H36" s="24"/>
      <c r="I36" s="24"/>
      <c r="J36" s="1"/>
      <c r="K36" s="1"/>
    </row>
    <row r="37" spans="1:11">
      <c r="A37" s="24"/>
      <c r="B37" s="16" t="s">
        <v>64</v>
      </c>
      <c r="C37" s="12" t="s">
        <v>65</v>
      </c>
      <c r="D37" s="1"/>
      <c r="E37" s="24"/>
      <c r="F37" s="24"/>
      <c r="G37" s="24"/>
      <c r="H37" s="24"/>
      <c r="I37" s="24"/>
      <c r="J37" s="1"/>
      <c r="K37" s="1"/>
    </row>
    <row r="38" spans="1:11">
      <c r="A38" s="24"/>
      <c r="B38" s="16" t="s">
        <v>66</v>
      </c>
      <c r="C38" s="12" t="s">
        <v>67</v>
      </c>
      <c r="D38" s="1"/>
      <c r="E38" s="24"/>
      <c r="F38" s="24"/>
      <c r="G38" s="24"/>
      <c r="H38" s="24"/>
      <c r="I38" s="24"/>
      <c r="J38" s="1"/>
      <c r="K38" s="1"/>
    </row>
    <row r="39" spans="1:11">
      <c r="A39" s="24"/>
      <c r="B39" s="16" t="s">
        <v>68</v>
      </c>
      <c r="C39" s="12" t="s">
        <v>69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>
      <c r="A40" s="24"/>
      <c r="B40" s="190" t="s">
        <v>70</v>
      </c>
      <c r="C40" s="191"/>
      <c r="D40" s="1"/>
      <c r="E40" s="24"/>
      <c r="F40" s="24"/>
      <c r="G40" s="24"/>
      <c r="H40" s="24"/>
      <c r="I40" s="24"/>
      <c r="J40" s="1"/>
      <c r="K40" s="1"/>
    </row>
    <row r="41" spans="1:11">
      <c r="A41" s="24"/>
      <c r="B41" s="16" t="s">
        <v>71</v>
      </c>
      <c r="C41" s="12" t="s">
        <v>72</v>
      </c>
      <c r="D41" s="1"/>
      <c r="E41" s="24"/>
      <c r="F41" s="24"/>
      <c r="G41" s="24"/>
      <c r="H41" s="24"/>
      <c r="I41" s="24"/>
      <c r="J41" s="1"/>
      <c r="K41" s="1"/>
    </row>
    <row r="42" spans="1:11">
      <c r="A42" s="24"/>
      <c r="B42" s="16" t="s">
        <v>104</v>
      </c>
      <c r="C42" s="12" t="s">
        <v>93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>
      <c r="A43" s="24"/>
      <c r="B43" s="190" t="s">
        <v>11</v>
      </c>
      <c r="C43" s="191"/>
      <c r="D43" s="1"/>
      <c r="E43" s="24"/>
      <c r="F43" s="24"/>
      <c r="G43" s="24"/>
      <c r="H43" s="24"/>
      <c r="I43" s="24"/>
      <c r="J43" s="1"/>
      <c r="K43" s="1"/>
    </row>
    <row r="44" spans="1:11">
      <c r="A44" s="24"/>
      <c r="B44" s="17" t="s">
        <v>77</v>
      </c>
      <c r="C44" s="18" t="s">
        <v>73</v>
      </c>
      <c r="D44" s="1"/>
      <c r="E44" s="24"/>
      <c r="F44" s="24"/>
      <c r="G44" s="24"/>
      <c r="H44" s="24"/>
      <c r="I44" s="24"/>
      <c r="J44" s="1"/>
      <c r="K44" s="1"/>
    </row>
    <row r="45" spans="1:11">
      <c r="A45" s="24"/>
      <c r="B45" s="19" t="s">
        <v>78</v>
      </c>
      <c r="C45" s="18" t="s">
        <v>74</v>
      </c>
      <c r="D45" s="1"/>
      <c r="E45" s="24"/>
      <c r="F45" s="24"/>
      <c r="G45" s="24"/>
      <c r="H45" s="24"/>
      <c r="I45" s="24"/>
      <c r="J45" s="1"/>
      <c r="K45" s="1"/>
    </row>
    <row r="46" spans="1:11" ht="25.5">
      <c r="A46" s="24"/>
      <c r="B46" s="17" t="s">
        <v>79</v>
      </c>
      <c r="C46" s="18" t="s">
        <v>80</v>
      </c>
      <c r="D46" s="1"/>
      <c r="E46" s="24"/>
      <c r="F46" s="24"/>
      <c r="G46" s="24"/>
      <c r="H46" s="24"/>
      <c r="I46" s="24"/>
      <c r="J46" s="1"/>
      <c r="K46" s="1"/>
    </row>
    <row r="47" spans="1:11">
      <c r="A47" s="24"/>
      <c r="B47" s="19" t="s">
        <v>81</v>
      </c>
      <c r="C47" s="20" t="s">
        <v>110</v>
      </c>
      <c r="D47" s="1"/>
      <c r="E47" s="24"/>
      <c r="F47" s="24"/>
      <c r="G47" s="24"/>
      <c r="H47" s="24"/>
      <c r="I47" s="24"/>
      <c r="J47" s="1"/>
      <c r="K47" s="1"/>
    </row>
    <row r="48" spans="1:11">
      <c r="A48" s="24"/>
      <c r="B48" s="19" t="s">
        <v>82</v>
      </c>
      <c r="C48" s="20" t="s">
        <v>75</v>
      </c>
      <c r="D48" s="1"/>
      <c r="E48" s="24"/>
      <c r="F48" s="24"/>
      <c r="G48" s="24"/>
      <c r="H48" s="24"/>
      <c r="I48" s="24"/>
      <c r="J48" s="1"/>
      <c r="K48" s="1"/>
    </row>
    <row r="49" spans="1:11">
      <c r="A49" s="24"/>
      <c r="B49" s="19" t="s">
        <v>83</v>
      </c>
      <c r="C49" s="20" t="s">
        <v>84</v>
      </c>
      <c r="D49" s="1"/>
      <c r="E49" s="24"/>
      <c r="F49" s="24"/>
      <c r="G49" s="24"/>
      <c r="H49" s="24"/>
      <c r="I49" s="24"/>
      <c r="J49" s="1"/>
      <c r="K49" s="1"/>
    </row>
    <row r="50" spans="1:11">
      <c r="A50" s="24"/>
      <c r="B50" s="19" t="s">
        <v>85</v>
      </c>
      <c r="C50" s="18" t="s">
        <v>86</v>
      </c>
      <c r="D50" s="1"/>
      <c r="E50" s="24"/>
      <c r="F50" s="24"/>
      <c r="G50" s="24"/>
      <c r="H50" s="24"/>
      <c r="I50" s="24"/>
      <c r="J50" s="1"/>
      <c r="K50" s="1"/>
    </row>
    <row r="51" spans="1:11" ht="25.5">
      <c r="A51" s="24"/>
      <c r="B51" s="19" t="s">
        <v>87</v>
      </c>
      <c r="C51" s="18" t="s">
        <v>88</v>
      </c>
      <c r="D51" s="1"/>
      <c r="E51" s="24"/>
      <c r="F51" s="24"/>
      <c r="G51" s="24"/>
      <c r="H51" s="24"/>
      <c r="I51" s="24"/>
      <c r="J51" s="1"/>
      <c r="K51" s="1"/>
    </row>
    <row r="52" spans="1:11">
      <c r="A52" s="24"/>
      <c r="B52" s="19" t="s">
        <v>89</v>
      </c>
      <c r="C52" s="18" t="s">
        <v>90</v>
      </c>
      <c r="D52" s="1"/>
      <c r="E52" s="24"/>
      <c r="F52" s="24"/>
      <c r="G52" s="24"/>
      <c r="H52" s="24"/>
      <c r="I52" s="24"/>
      <c r="J52" s="1"/>
      <c r="K52" s="1"/>
    </row>
    <row r="53" spans="1:11">
      <c r="A53" s="24"/>
      <c r="B53" s="19" t="s">
        <v>91</v>
      </c>
      <c r="C53" s="18" t="s">
        <v>76</v>
      </c>
      <c r="D53" s="1"/>
      <c r="E53" s="24"/>
      <c r="F53" s="24"/>
      <c r="G53" s="24"/>
      <c r="H53" s="24"/>
      <c r="I53" s="24"/>
      <c r="J53" s="1"/>
      <c r="K53" s="1"/>
    </row>
    <row r="54" spans="1:11">
      <c r="A54" s="24"/>
      <c r="B54" s="19" t="s">
        <v>111</v>
      </c>
      <c r="C54" s="21" t="s">
        <v>112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>
      <c r="A55" s="24"/>
      <c r="B55" s="188" t="s">
        <v>12</v>
      </c>
      <c r="C55" s="189"/>
      <c r="D55" s="1"/>
      <c r="E55" s="24"/>
      <c r="F55" s="24"/>
      <c r="G55" s="24"/>
      <c r="H55" s="24"/>
      <c r="I55" s="24"/>
      <c r="J55" s="1"/>
      <c r="K55" s="1"/>
    </row>
    <row r="56" spans="1:11">
      <c r="A56" s="24"/>
      <c r="B56" s="19" t="s">
        <v>94</v>
      </c>
      <c r="C56" s="22" t="s">
        <v>102</v>
      </c>
      <c r="D56" s="4"/>
      <c r="E56" s="24"/>
      <c r="F56" s="24"/>
      <c r="G56" s="24"/>
      <c r="H56" s="24"/>
      <c r="I56" s="24"/>
      <c r="J56" s="1"/>
      <c r="K56" s="1"/>
    </row>
    <row r="57" spans="1:11">
      <c r="A57" s="24"/>
      <c r="B57" s="19" t="s">
        <v>95</v>
      </c>
      <c r="C57" s="22" t="s">
        <v>103</v>
      </c>
      <c r="D57" s="4"/>
      <c r="E57" s="24"/>
      <c r="F57" s="24"/>
      <c r="G57" s="24"/>
      <c r="H57" s="24"/>
      <c r="I57" s="24"/>
      <c r="J57" s="1"/>
      <c r="K57" s="1"/>
    </row>
    <row r="58" spans="1:11">
      <c r="A58" s="24"/>
      <c r="B58" s="19" t="s">
        <v>96</v>
      </c>
      <c r="C58" s="23" t="s">
        <v>110</v>
      </c>
      <c r="D58" s="4"/>
      <c r="E58" s="24"/>
      <c r="F58" s="24"/>
      <c r="G58" s="24"/>
      <c r="H58" s="24"/>
      <c r="I58" s="24"/>
      <c r="J58" s="1"/>
      <c r="K58" s="1"/>
    </row>
    <row r="59" spans="1:11">
      <c r="A59" s="24"/>
      <c r="B59" s="19" t="s">
        <v>97</v>
      </c>
      <c r="C59" s="18" t="s">
        <v>105</v>
      </c>
      <c r="D59" s="4"/>
      <c r="E59" s="24"/>
      <c r="F59" s="24"/>
      <c r="G59" s="24"/>
      <c r="H59" s="24"/>
      <c r="I59" s="24"/>
      <c r="J59" s="1"/>
      <c r="K59" s="1"/>
    </row>
    <row r="60" spans="1:11">
      <c r="A60" s="24"/>
      <c r="B60" s="19" t="s">
        <v>98</v>
      </c>
      <c r="C60" s="18" t="s">
        <v>113</v>
      </c>
      <c r="D60" s="3"/>
      <c r="E60" s="24"/>
      <c r="F60" s="24"/>
      <c r="G60" s="24"/>
      <c r="H60" s="24"/>
      <c r="I60" s="24"/>
      <c r="J60" s="1"/>
      <c r="K60" s="1"/>
    </row>
    <row r="61" spans="1:11">
      <c r="A61" s="24"/>
      <c r="B61" s="19" t="s">
        <v>99</v>
      </c>
      <c r="C61" s="18" t="s">
        <v>114</v>
      </c>
      <c r="D61" s="3"/>
      <c r="E61" s="24"/>
      <c r="F61" s="24"/>
      <c r="G61" s="24"/>
      <c r="H61" s="24"/>
      <c r="I61" s="24"/>
      <c r="J61" s="1"/>
      <c r="K61" s="1"/>
    </row>
    <row r="62" spans="1:11" ht="25.5">
      <c r="A62" s="24"/>
      <c r="B62" s="19" t="s">
        <v>100</v>
      </c>
      <c r="C62" s="18" t="s">
        <v>115</v>
      </c>
      <c r="D62" s="3"/>
      <c r="E62" s="24"/>
      <c r="F62" s="24"/>
      <c r="G62" s="24"/>
      <c r="H62" s="24"/>
      <c r="I62" s="24"/>
      <c r="J62" s="1"/>
      <c r="K62" s="1"/>
    </row>
    <row r="63" spans="1:11">
      <c r="A63" s="24"/>
      <c r="B63" s="19" t="s">
        <v>101</v>
      </c>
      <c r="C63" s="18" t="s">
        <v>106</v>
      </c>
      <c r="D63" s="3"/>
      <c r="E63" s="24"/>
      <c r="F63" s="24"/>
      <c r="G63" s="24"/>
      <c r="H63" s="24"/>
      <c r="I63" s="24"/>
      <c r="J63" s="1"/>
      <c r="K63" s="1"/>
    </row>
    <row r="64" spans="1:11">
      <c r="A64" s="24"/>
      <c r="B64" s="19" t="s">
        <v>107</v>
      </c>
      <c r="C64" s="20" t="s">
        <v>92</v>
      </c>
      <c r="D64" s="3"/>
      <c r="E64" s="24"/>
      <c r="F64" s="24"/>
      <c r="G64" s="24"/>
      <c r="H64" s="24"/>
      <c r="I64" s="24"/>
      <c r="J64" s="1"/>
      <c r="K64" s="1"/>
    </row>
    <row r="65" spans="1:11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I103"/>
  <sheetViews>
    <sheetView view="pageBreakPreview" zoomScale="70" zoomScaleNormal="70" zoomScaleSheetLayoutView="70" workbookViewId="0">
      <selection activeCell="D38" sqref="D38"/>
    </sheetView>
  </sheetViews>
  <sheetFormatPr baseColWidth="10" defaultColWidth="11.42578125" defaultRowHeight="12.75"/>
  <cols>
    <col min="1" max="1" width="15.28515625" style="32" customWidth="1"/>
    <col min="2" max="2" width="20.7109375" style="32" customWidth="1"/>
    <col min="3" max="3" width="22.28515625" style="32" customWidth="1"/>
    <col min="4" max="4" width="29.7109375" style="32" customWidth="1"/>
    <col min="5" max="5" width="15.85546875" style="32" customWidth="1"/>
    <col min="6" max="6" width="16.85546875" style="32" customWidth="1"/>
    <col min="7" max="7" width="22.7109375" style="32" customWidth="1"/>
    <col min="8" max="8" width="15.85546875" style="53" customWidth="1"/>
    <col min="9" max="9" width="17.7109375" style="32" customWidth="1"/>
    <col min="10" max="10" width="17.140625" style="32" customWidth="1"/>
    <col min="11" max="11" width="17.5703125" style="32" customWidth="1"/>
    <col min="12" max="12" width="20.5703125" style="32" customWidth="1"/>
    <col min="13" max="14" width="17.140625" style="32" customWidth="1"/>
    <col min="15" max="15" width="17.28515625" style="32" customWidth="1"/>
    <col min="16" max="16" width="16.28515625" style="32" customWidth="1"/>
    <col min="17" max="17" width="14.5703125" style="32" customWidth="1"/>
    <col min="18" max="18" width="13.5703125" style="32" bestFit="1" customWidth="1"/>
    <col min="19" max="16384" width="11.42578125" style="32"/>
  </cols>
  <sheetData>
    <row r="1" spans="1:18" s="111" customFormat="1" ht="23.25">
      <c r="A1" s="169"/>
      <c r="B1" s="186" t="s">
        <v>160</v>
      </c>
      <c r="C1" s="124"/>
      <c r="D1" s="124"/>
      <c r="E1" s="124"/>
      <c r="F1" s="27"/>
      <c r="G1" s="27"/>
      <c r="H1" s="28"/>
      <c r="I1" s="27"/>
      <c r="J1" s="27"/>
      <c r="K1" s="27"/>
      <c r="L1" s="27"/>
      <c r="M1" s="27"/>
      <c r="N1" s="27"/>
      <c r="O1" s="167" t="s">
        <v>138</v>
      </c>
      <c r="P1" s="125"/>
      <c r="Q1" s="126"/>
    </row>
    <row r="2" spans="1:18" s="111" customFormat="1" ht="20.100000000000001" customHeight="1">
      <c r="A2" s="30"/>
      <c r="B2" s="187" t="s">
        <v>282</v>
      </c>
      <c r="C2" s="30"/>
      <c r="D2" s="27"/>
      <c r="E2" s="30"/>
      <c r="F2" s="30"/>
      <c r="G2" s="30"/>
      <c r="H2" s="92"/>
      <c r="I2" s="30"/>
      <c r="J2" s="30"/>
      <c r="K2" s="30"/>
      <c r="L2" s="30"/>
      <c r="M2" s="30"/>
      <c r="N2" s="30"/>
      <c r="O2" s="30"/>
      <c r="P2" s="30"/>
      <c r="Q2" s="27"/>
    </row>
    <row r="3" spans="1:18" s="111" customFormat="1" ht="20.100000000000001" customHeight="1">
      <c r="A3" s="168"/>
      <c r="B3" s="187" t="s">
        <v>283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27"/>
    </row>
    <row r="4" spans="1:18" s="127" customFormat="1" ht="20.100000000000001" customHeight="1">
      <c r="A4" s="143"/>
      <c r="B4" s="143"/>
      <c r="C4" s="143"/>
      <c r="D4" s="143"/>
      <c r="E4" s="143"/>
      <c r="F4" s="143"/>
      <c r="G4" s="143"/>
      <c r="H4" s="143"/>
      <c r="I4" s="224"/>
      <c r="J4" s="224"/>
      <c r="K4" s="224"/>
      <c r="L4" s="224"/>
      <c r="M4" s="224"/>
      <c r="N4" s="224"/>
      <c r="O4" s="224"/>
      <c r="P4" s="224"/>
      <c r="Q4" s="224"/>
    </row>
    <row r="5" spans="1:18" s="127" customFormat="1" ht="20.100000000000001" customHeight="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</row>
    <row r="6" spans="1:18" s="33" customFormat="1" ht="19.5" customHeight="1">
      <c r="A6" s="225" t="s">
        <v>189</v>
      </c>
      <c r="B6" s="225" t="s">
        <v>125</v>
      </c>
      <c r="C6" s="225" t="s">
        <v>126</v>
      </c>
      <c r="D6" s="225" t="s">
        <v>127</v>
      </c>
      <c r="E6" s="225" t="s">
        <v>128</v>
      </c>
      <c r="F6" s="225" t="s">
        <v>129</v>
      </c>
      <c r="G6" s="225" t="s">
        <v>122</v>
      </c>
      <c r="H6" s="225" t="s">
        <v>2</v>
      </c>
      <c r="I6" s="225" t="s">
        <v>121</v>
      </c>
      <c r="J6" s="225"/>
      <c r="K6" s="225"/>
      <c r="L6" s="225"/>
      <c r="M6" s="225"/>
      <c r="N6" s="225"/>
      <c r="O6" s="225"/>
      <c r="P6" s="227" t="s">
        <v>130</v>
      </c>
      <c r="Q6" s="227"/>
    </row>
    <row r="7" spans="1:18" s="33" customFormat="1" ht="38.25" customHeight="1">
      <c r="A7" s="225"/>
      <c r="B7" s="225"/>
      <c r="C7" s="225"/>
      <c r="D7" s="225"/>
      <c r="E7" s="225"/>
      <c r="F7" s="226"/>
      <c r="G7" s="226"/>
      <c r="H7" s="225"/>
      <c r="I7" s="122" t="s">
        <v>123</v>
      </c>
      <c r="J7" s="122" t="s">
        <v>131</v>
      </c>
      <c r="K7" s="122" t="s">
        <v>132</v>
      </c>
      <c r="L7" s="122" t="s">
        <v>133</v>
      </c>
      <c r="M7" s="122" t="s">
        <v>124</v>
      </c>
      <c r="N7" s="122" t="s">
        <v>134</v>
      </c>
      <c r="O7" s="122" t="s">
        <v>135</v>
      </c>
      <c r="P7" s="121" t="s">
        <v>136</v>
      </c>
      <c r="Q7" s="121" t="s">
        <v>137</v>
      </c>
      <c r="R7" s="42"/>
    </row>
    <row r="8" spans="1:18" s="33" customFormat="1" ht="27.6" customHeight="1">
      <c r="A8" s="203" t="s">
        <v>157</v>
      </c>
      <c r="B8" s="203"/>
      <c r="C8" s="203"/>
      <c r="D8" s="203"/>
      <c r="E8" s="203"/>
      <c r="F8" s="203"/>
      <c r="G8" s="203"/>
      <c r="H8" s="75"/>
      <c r="I8" s="76"/>
      <c r="J8" s="76"/>
      <c r="K8" s="76"/>
      <c r="L8" s="76"/>
      <c r="M8" s="76"/>
      <c r="N8" s="76"/>
      <c r="O8" s="76"/>
      <c r="P8" s="75"/>
      <c r="Q8" s="75"/>
      <c r="R8" s="39"/>
    </row>
    <row r="9" spans="1:18" s="41" customFormat="1" ht="55.15" customHeight="1">
      <c r="A9" s="57" t="s">
        <v>139</v>
      </c>
      <c r="B9" s="37" t="s">
        <v>221</v>
      </c>
      <c r="C9" s="36" t="s">
        <v>157</v>
      </c>
      <c r="D9" s="81" t="s">
        <v>232</v>
      </c>
      <c r="E9" s="54" t="s">
        <v>222</v>
      </c>
      <c r="F9" s="38" t="s">
        <v>233</v>
      </c>
      <c r="G9" s="69" t="s">
        <v>257</v>
      </c>
      <c r="H9" s="56">
        <v>30</v>
      </c>
      <c r="I9" s="179">
        <v>62993.56</v>
      </c>
      <c r="J9" s="74">
        <v>62993.56</v>
      </c>
      <c r="K9" s="74">
        <v>62993.56</v>
      </c>
      <c r="L9" s="74">
        <v>62993.56</v>
      </c>
      <c r="M9" s="74">
        <v>62993.56</v>
      </c>
      <c r="N9" s="74">
        <v>62993.56</v>
      </c>
      <c r="O9" s="106">
        <f>+I9-N9</f>
        <v>0</v>
      </c>
      <c r="P9" s="107">
        <f>+N9/I9</f>
        <v>1</v>
      </c>
      <c r="Q9" s="107">
        <f t="shared" ref="Q9:Q10" si="0">+N9/I9</f>
        <v>1</v>
      </c>
      <c r="R9" s="40"/>
    </row>
    <row r="10" spans="1:18" s="41" customFormat="1" ht="65.45" customHeight="1">
      <c r="A10" s="57" t="s">
        <v>140</v>
      </c>
      <c r="B10" s="37" t="s">
        <v>221</v>
      </c>
      <c r="C10" s="36" t="s">
        <v>157</v>
      </c>
      <c r="D10" s="81" t="s">
        <v>220</v>
      </c>
      <c r="E10" s="54" t="s">
        <v>222</v>
      </c>
      <c r="F10" s="38" t="s">
        <v>233</v>
      </c>
      <c r="G10" s="69" t="s">
        <v>258</v>
      </c>
      <c r="H10" s="56">
        <v>40</v>
      </c>
      <c r="I10" s="180">
        <v>152928.51999999999</v>
      </c>
      <c r="J10" s="67">
        <v>152928.51999999999</v>
      </c>
      <c r="K10" s="67">
        <v>152928.51999999999</v>
      </c>
      <c r="L10" s="67">
        <v>152928.51999999999</v>
      </c>
      <c r="M10" s="67">
        <v>152928.51999999999</v>
      </c>
      <c r="N10" s="67">
        <v>152928.51999999999</v>
      </c>
      <c r="O10" s="106">
        <f t="shared" ref="O10:O15" si="1">+I10-N10</f>
        <v>0</v>
      </c>
      <c r="P10" s="107">
        <f t="shared" ref="P10" si="2">+N10/I10</f>
        <v>1</v>
      </c>
      <c r="Q10" s="107">
        <f t="shared" si="0"/>
        <v>1</v>
      </c>
      <c r="R10" s="40"/>
    </row>
    <row r="11" spans="1:18" s="41" customFormat="1" ht="45.6" customHeight="1">
      <c r="A11" s="57" t="s">
        <v>141</v>
      </c>
      <c r="B11" s="37" t="s">
        <v>221</v>
      </c>
      <c r="C11" s="36" t="s">
        <v>157</v>
      </c>
      <c r="D11" s="115" t="s">
        <v>213</v>
      </c>
      <c r="E11" s="54" t="s">
        <v>222</v>
      </c>
      <c r="F11" s="38" t="s">
        <v>233</v>
      </c>
      <c r="G11" s="69" t="s">
        <v>256</v>
      </c>
      <c r="H11" s="56">
        <v>30</v>
      </c>
      <c r="I11" s="180">
        <v>113959.64</v>
      </c>
      <c r="J11" s="67">
        <v>113959.64</v>
      </c>
      <c r="K11" s="67">
        <v>113959.64</v>
      </c>
      <c r="L11" s="67">
        <v>113959.64</v>
      </c>
      <c r="M11" s="67">
        <v>113959.64</v>
      </c>
      <c r="N11" s="67">
        <v>113959.64</v>
      </c>
      <c r="O11" s="106">
        <f t="shared" si="1"/>
        <v>0</v>
      </c>
      <c r="P11" s="107">
        <f>+N11/I11</f>
        <v>1</v>
      </c>
      <c r="Q11" s="107">
        <f>+N11/I11</f>
        <v>1</v>
      </c>
      <c r="R11" s="40"/>
    </row>
    <row r="12" spans="1:18" s="41" customFormat="1" ht="60.6" customHeight="1">
      <c r="A12" s="57" t="s">
        <v>218</v>
      </c>
      <c r="B12" s="37" t="s">
        <v>221</v>
      </c>
      <c r="C12" s="36" t="s">
        <v>157</v>
      </c>
      <c r="D12" s="116" t="s">
        <v>217</v>
      </c>
      <c r="E12" s="54" t="s">
        <v>222</v>
      </c>
      <c r="F12" s="38" t="s">
        <v>233</v>
      </c>
      <c r="G12" s="69" t="s">
        <v>281</v>
      </c>
      <c r="H12" s="117">
        <v>50</v>
      </c>
      <c r="I12" s="181">
        <v>623418.06999999995</v>
      </c>
      <c r="J12" s="59">
        <v>623418.06999999995</v>
      </c>
      <c r="K12" s="59">
        <v>623418.06999999995</v>
      </c>
      <c r="L12" s="59">
        <v>623418.06999999995</v>
      </c>
      <c r="M12" s="59">
        <v>623418.06999999995</v>
      </c>
      <c r="N12" s="59">
        <v>623418.06999999995</v>
      </c>
      <c r="O12" s="106">
        <f t="shared" si="1"/>
        <v>0</v>
      </c>
      <c r="P12" s="107">
        <f>+N12/I12</f>
        <v>1</v>
      </c>
      <c r="Q12" s="107">
        <f>+N12/I12</f>
        <v>1</v>
      </c>
      <c r="R12" s="40"/>
    </row>
    <row r="13" spans="1:18" s="41" customFormat="1" ht="60.6" customHeight="1">
      <c r="A13" s="142" t="s">
        <v>142</v>
      </c>
      <c r="B13" s="144" t="s">
        <v>221</v>
      </c>
      <c r="C13" s="145" t="s">
        <v>157</v>
      </c>
      <c r="D13" s="132" t="s">
        <v>284</v>
      </c>
      <c r="E13" s="146" t="s">
        <v>222</v>
      </c>
      <c r="F13" s="147" t="s">
        <v>320</v>
      </c>
      <c r="G13" s="148" t="s">
        <v>320</v>
      </c>
      <c r="H13" s="149">
        <v>1000</v>
      </c>
      <c r="I13" s="123">
        <v>468150</v>
      </c>
      <c r="J13" s="123">
        <v>468150</v>
      </c>
      <c r="K13" s="123">
        <v>468150</v>
      </c>
      <c r="L13" s="123">
        <v>468150</v>
      </c>
      <c r="M13" s="123">
        <v>468150</v>
      </c>
      <c r="N13" s="123">
        <v>468150</v>
      </c>
      <c r="O13" s="150">
        <f t="shared" si="1"/>
        <v>0</v>
      </c>
      <c r="P13" s="151">
        <f>+N13/I13</f>
        <v>1</v>
      </c>
      <c r="Q13" s="151">
        <f>+N13/I13</f>
        <v>1</v>
      </c>
      <c r="R13" s="40"/>
    </row>
    <row r="14" spans="1:18" s="41" customFormat="1" ht="60.6" customHeight="1">
      <c r="A14" s="142" t="s">
        <v>143</v>
      </c>
      <c r="B14" s="152" t="s">
        <v>221</v>
      </c>
      <c r="C14" s="147" t="s">
        <v>157</v>
      </c>
      <c r="D14" s="133" t="s">
        <v>285</v>
      </c>
      <c r="E14" s="153" t="s">
        <v>224</v>
      </c>
      <c r="F14" s="147" t="s">
        <v>320</v>
      </c>
      <c r="G14" s="148" t="s">
        <v>320</v>
      </c>
      <c r="H14" s="149">
        <v>1000</v>
      </c>
      <c r="I14" s="123">
        <v>120000</v>
      </c>
      <c r="J14" s="123">
        <v>120000</v>
      </c>
      <c r="K14" s="123">
        <v>120000</v>
      </c>
      <c r="L14" s="123">
        <v>120000</v>
      </c>
      <c r="M14" s="123">
        <v>120000</v>
      </c>
      <c r="N14" s="123">
        <v>120000</v>
      </c>
      <c r="O14" s="150">
        <f t="shared" si="1"/>
        <v>0</v>
      </c>
      <c r="P14" s="151">
        <f>+N14/I14</f>
        <v>1</v>
      </c>
      <c r="Q14" s="151">
        <f>+N14/I14</f>
        <v>1</v>
      </c>
      <c r="R14" s="40"/>
    </row>
    <row r="15" spans="1:18" s="41" customFormat="1" ht="60.6" customHeight="1">
      <c r="A15" s="142" t="s">
        <v>144</v>
      </c>
      <c r="B15" s="152" t="s">
        <v>221</v>
      </c>
      <c r="C15" s="147" t="s">
        <v>157</v>
      </c>
      <c r="D15" s="133" t="s">
        <v>309</v>
      </c>
      <c r="E15" s="153" t="s">
        <v>222</v>
      </c>
      <c r="F15" s="147" t="s">
        <v>320</v>
      </c>
      <c r="G15" s="148" t="s">
        <v>320</v>
      </c>
      <c r="H15" s="149">
        <v>2000</v>
      </c>
      <c r="I15" s="123">
        <v>550000</v>
      </c>
      <c r="J15" s="123">
        <v>550000</v>
      </c>
      <c r="K15" s="123">
        <v>550000</v>
      </c>
      <c r="L15" s="123">
        <v>550000</v>
      </c>
      <c r="M15" s="123">
        <v>550000</v>
      </c>
      <c r="N15" s="123">
        <v>550000</v>
      </c>
      <c r="O15" s="150">
        <f t="shared" si="1"/>
        <v>0</v>
      </c>
      <c r="P15" s="151">
        <f>+N15/I15</f>
        <v>1</v>
      </c>
      <c r="Q15" s="151">
        <f>+N15/I15</f>
        <v>1</v>
      </c>
      <c r="R15" s="40"/>
    </row>
    <row r="16" spans="1:18" s="41" customFormat="1" ht="26.45" customHeight="1">
      <c r="A16" s="221" t="s">
        <v>152</v>
      </c>
      <c r="B16" s="222"/>
      <c r="C16" s="222"/>
      <c r="D16" s="222"/>
      <c r="E16" s="222"/>
      <c r="F16" s="222"/>
      <c r="G16" s="222"/>
      <c r="H16" s="223"/>
      <c r="I16" s="77">
        <f t="shared" ref="I16:N16" si="3">SUM(I9:I15)</f>
        <v>2091449.79</v>
      </c>
      <c r="J16" s="77">
        <f t="shared" si="3"/>
        <v>2091449.79</v>
      </c>
      <c r="K16" s="77">
        <f t="shared" si="3"/>
        <v>2091449.79</v>
      </c>
      <c r="L16" s="77">
        <f t="shared" si="3"/>
        <v>2091449.79</v>
      </c>
      <c r="M16" s="77">
        <f t="shared" si="3"/>
        <v>2091449.79</v>
      </c>
      <c r="N16" s="77">
        <f t="shared" si="3"/>
        <v>2091449.79</v>
      </c>
      <c r="O16" s="150">
        <v>0</v>
      </c>
      <c r="P16" s="57"/>
      <c r="Q16" s="57"/>
      <c r="R16" s="40"/>
    </row>
    <row r="17" spans="1:711" s="44" customFormat="1" ht="25.9" customHeight="1">
      <c r="A17" s="218" t="s">
        <v>148</v>
      </c>
      <c r="B17" s="219"/>
      <c r="C17" s="219"/>
      <c r="D17" s="219"/>
      <c r="E17" s="219"/>
      <c r="F17" s="219"/>
      <c r="G17" s="219"/>
      <c r="H17" s="220"/>
      <c r="I17" s="78"/>
      <c r="J17" s="79"/>
      <c r="K17" s="79"/>
      <c r="L17" s="79"/>
      <c r="M17" s="79"/>
      <c r="N17" s="79"/>
      <c r="O17" s="79"/>
      <c r="P17" s="80"/>
      <c r="Q17" s="80"/>
      <c r="R17" s="43"/>
    </row>
    <row r="18" spans="1:711" s="41" customFormat="1" ht="69.599999999999994" customHeight="1">
      <c r="A18" s="57" t="s">
        <v>145</v>
      </c>
      <c r="B18" s="37" t="s">
        <v>221</v>
      </c>
      <c r="C18" s="36" t="s">
        <v>158</v>
      </c>
      <c r="D18" s="55" t="s">
        <v>192</v>
      </c>
      <c r="E18" s="54" t="s">
        <v>222</v>
      </c>
      <c r="F18" s="38" t="s">
        <v>233</v>
      </c>
      <c r="G18" s="69" t="s">
        <v>237</v>
      </c>
      <c r="H18" s="68">
        <v>250</v>
      </c>
      <c r="I18" s="182">
        <v>294941.59000000003</v>
      </c>
      <c r="J18" s="66">
        <v>294941.59000000003</v>
      </c>
      <c r="K18" s="66">
        <v>294941.59000000003</v>
      </c>
      <c r="L18" s="66">
        <v>294941.59000000003</v>
      </c>
      <c r="M18" s="66">
        <v>294941.59000000003</v>
      </c>
      <c r="N18" s="66">
        <v>294941.59000000003</v>
      </c>
      <c r="O18" s="106">
        <f t="shared" ref="O18" si="4">+I18-N18</f>
        <v>0</v>
      </c>
      <c r="P18" s="107">
        <f>+N18/I18</f>
        <v>1</v>
      </c>
      <c r="Q18" s="107">
        <f>+N18/I18</f>
        <v>1</v>
      </c>
      <c r="R18" s="40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</row>
    <row r="19" spans="1:711" s="41" customFormat="1" ht="49.9" customHeight="1">
      <c r="A19" s="57" t="s">
        <v>146</v>
      </c>
      <c r="B19" s="37" t="s">
        <v>221</v>
      </c>
      <c r="C19" s="36" t="s">
        <v>158</v>
      </c>
      <c r="D19" s="64" t="s">
        <v>196</v>
      </c>
      <c r="E19" s="55" t="s">
        <v>223</v>
      </c>
      <c r="F19" s="38" t="s">
        <v>233</v>
      </c>
      <c r="G19" s="69" t="s">
        <v>239</v>
      </c>
      <c r="H19" s="70">
        <v>20</v>
      </c>
      <c r="I19" s="180">
        <v>79664.759999999995</v>
      </c>
      <c r="J19" s="176">
        <v>79664.759999999995</v>
      </c>
      <c r="K19" s="67">
        <v>79659.08</v>
      </c>
      <c r="L19" s="67">
        <v>79659.08</v>
      </c>
      <c r="M19" s="67">
        <v>79659.08</v>
      </c>
      <c r="N19" s="67">
        <v>79659.08</v>
      </c>
      <c r="O19" s="106">
        <f t="shared" ref="O19:O29" si="5">+I19-N19</f>
        <v>5.6799999999930151</v>
      </c>
      <c r="P19" s="107">
        <f>+N19/I19</f>
        <v>0.9999287012224729</v>
      </c>
      <c r="Q19" s="107">
        <f>+N19/I19</f>
        <v>0.9999287012224729</v>
      </c>
      <c r="R19" s="40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  <c r="UF19" s="45"/>
      <c r="UG19" s="45"/>
      <c r="UH19" s="45"/>
      <c r="UI19" s="45"/>
      <c r="UJ19" s="45"/>
      <c r="UK19" s="45"/>
      <c r="UL19" s="45"/>
      <c r="UM19" s="45"/>
      <c r="UN19" s="45"/>
      <c r="UO19" s="45"/>
      <c r="UP19" s="45"/>
      <c r="UQ19" s="45"/>
      <c r="UR19" s="45"/>
      <c r="US19" s="45"/>
      <c r="UT19" s="45"/>
      <c r="UU19" s="45"/>
      <c r="UV19" s="45"/>
      <c r="UW19" s="45"/>
      <c r="UX19" s="45"/>
      <c r="UY19" s="45"/>
      <c r="UZ19" s="45"/>
      <c r="VA19" s="45"/>
      <c r="VB19" s="45"/>
      <c r="VC19" s="45"/>
      <c r="VD19" s="45"/>
      <c r="VE19" s="45"/>
      <c r="VF19" s="45"/>
      <c r="VG19" s="45"/>
      <c r="VH19" s="45"/>
      <c r="VI19" s="45"/>
      <c r="VJ19" s="45"/>
      <c r="VK19" s="45"/>
      <c r="VL19" s="45"/>
      <c r="VM19" s="45"/>
      <c r="VN19" s="45"/>
      <c r="VO19" s="45"/>
      <c r="VP19" s="45"/>
      <c r="VQ19" s="45"/>
      <c r="VR19" s="45"/>
      <c r="VS19" s="45"/>
      <c r="VT19" s="45"/>
      <c r="VU19" s="45"/>
      <c r="VV19" s="45"/>
      <c r="VW19" s="45"/>
      <c r="VX19" s="45"/>
      <c r="VY19" s="45"/>
      <c r="VZ19" s="45"/>
      <c r="WA19" s="45"/>
      <c r="WB19" s="45"/>
      <c r="WC19" s="45"/>
      <c r="WD19" s="45"/>
      <c r="WE19" s="45"/>
      <c r="WF19" s="45"/>
      <c r="WG19" s="45"/>
      <c r="WH19" s="45"/>
      <c r="WI19" s="45"/>
      <c r="WJ19" s="45"/>
      <c r="WK19" s="45"/>
      <c r="WL19" s="45"/>
      <c r="WM19" s="45"/>
      <c r="WN19" s="45"/>
      <c r="WO19" s="45"/>
      <c r="WP19" s="45"/>
      <c r="WQ19" s="45"/>
      <c r="WR19" s="45"/>
      <c r="WS19" s="45"/>
      <c r="WT19" s="45"/>
      <c r="WU19" s="45"/>
      <c r="WV19" s="45"/>
      <c r="WW19" s="45"/>
      <c r="WX19" s="45"/>
      <c r="WY19" s="45"/>
      <c r="WZ19" s="45"/>
      <c r="XA19" s="45"/>
      <c r="XB19" s="45"/>
      <c r="XC19" s="45"/>
      <c r="XD19" s="45"/>
      <c r="XE19" s="45"/>
      <c r="XF19" s="45"/>
      <c r="XG19" s="45"/>
      <c r="XH19" s="45"/>
      <c r="XI19" s="45"/>
      <c r="XJ19" s="45"/>
      <c r="XK19" s="45"/>
      <c r="XL19" s="45"/>
      <c r="XM19" s="45"/>
      <c r="XN19" s="45"/>
      <c r="XO19" s="45"/>
      <c r="XP19" s="45"/>
      <c r="XQ19" s="45"/>
      <c r="XR19" s="45"/>
      <c r="XS19" s="45"/>
      <c r="XT19" s="45"/>
      <c r="XU19" s="45"/>
      <c r="XV19" s="45"/>
      <c r="XW19" s="45"/>
      <c r="XX19" s="45"/>
      <c r="XY19" s="45"/>
      <c r="XZ19" s="45"/>
      <c r="YA19" s="45"/>
      <c r="YB19" s="45"/>
      <c r="YC19" s="45"/>
      <c r="YD19" s="45"/>
      <c r="YE19" s="45"/>
      <c r="YF19" s="45"/>
      <c r="YG19" s="45"/>
      <c r="YH19" s="45"/>
      <c r="YI19" s="45"/>
      <c r="YJ19" s="45"/>
      <c r="YK19" s="45"/>
      <c r="YL19" s="45"/>
      <c r="YM19" s="45"/>
      <c r="YN19" s="45"/>
      <c r="YO19" s="45"/>
      <c r="YP19" s="45"/>
      <c r="YQ19" s="45"/>
      <c r="YR19" s="45"/>
      <c r="YS19" s="45"/>
      <c r="YT19" s="45"/>
      <c r="YU19" s="45"/>
      <c r="YV19" s="45"/>
      <c r="YW19" s="45"/>
      <c r="YX19" s="45"/>
      <c r="YY19" s="45"/>
      <c r="YZ19" s="45"/>
      <c r="ZA19" s="45"/>
      <c r="ZB19" s="45"/>
      <c r="ZC19" s="45"/>
      <c r="ZD19" s="45"/>
      <c r="ZE19" s="45"/>
      <c r="ZF19" s="45"/>
      <c r="ZG19" s="45"/>
      <c r="ZH19" s="45"/>
      <c r="ZI19" s="45"/>
      <c r="ZJ19" s="45"/>
      <c r="ZK19" s="45"/>
      <c r="ZL19" s="45"/>
      <c r="ZM19" s="45"/>
      <c r="ZN19" s="45"/>
      <c r="ZO19" s="45"/>
      <c r="ZP19" s="45"/>
      <c r="ZQ19" s="45"/>
      <c r="ZR19" s="45"/>
      <c r="ZS19" s="45"/>
      <c r="ZT19" s="45"/>
      <c r="ZU19" s="45"/>
      <c r="ZV19" s="45"/>
      <c r="ZW19" s="45"/>
      <c r="ZX19" s="45"/>
      <c r="ZY19" s="45"/>
      <c r="ZZ19" s="45"/>
      <c r="AAA19" s="45"/>
      <c r="AAB19" s="45"/>
      <c r="AAC19" s="45"/>
      <c r="AAD19" s="45"/>
      <c r="AAE19" s="45"/>
      <c r="AAF19" s="45"/>
      <c r="AAG19" s="45"/>
      <c r="AAH19" s="45"/>
      <c r="AAI19" s="45"/>
    </row>
    <row r="20" spans="1:711" s="41" customFormat="1" ht="51" customHeight="1">
      <c r="A20" s="57" t="s">
        <v>147</v>
      </c>
      <c r="B20" s="37" t="s">
        <v>221</v>
      </c>
      <c r="C20" s="36" t="s">
        <v>158</v>
      </c>
      <c r="D20" s="61" t="s">
        <v>197</v>
      </c>
      <c r="E20" s="54" t="s">
        <v>222</v>
      </c>
      <c r="F20" s="38" t="s">
        <v>233</v>
      </c>
      <c r="G20" s="69" t="s">
        <v>240</v>
      </c>
      <c r="H20" s="117">
        <v>30</v>
      </c>
      <c r="I20" s="181">
        <v>66845.440000000002</v>
      </c>
      <c r="J20" s="59">
        <v>66845.440000000002</v>
      </c>
      <c r="K20" s="59">
        <v>66845.440000000002</v>
      </c>
      <c r="L20" s="59">
        <v>66845.440000000002</v>
      </c>
      <c r="M20" s="59">
        <v>66845.440000000002</v>
      </c>
      <c r="N20" s="59">
        <v>66845.440000000002</v>
      </c>
      <c r="O20" s="106">
        <f t="shared" si="5"/>
        <v>0</v>
      </c>
      <c r="P20" s="107">
        <f t="shared" ref="P20:P29" si="6">+N20/I20</f>
        <v>1</v>
      </c>
      <c r="Q20" s="107">
        <f t="shared" ref="Q20:Q29" si="7">+N20/I20</f>
        <v>1</v>
      </c>
      <c r="R20" s="40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</row>
    <row r="21" spans="1:711" s="41" customFormat="1" ht="57.6" customHeight="1">
      <c r="A21" s="57" t="s">
        <v>153</v>
      </c>
      <c r="B21" s="37" t="s">
        <v>221</v>
      </c>
      <c r="C21" s="36" t="s">
        <v>158</v>
      </c>
      <c r="D21" s="61" t="s">
        <v>198</v>
      </c>
      <c r="E21" s="54" t="s">
        <v>222</v>
      </c>
      <c r="F21" s="38" t="s">
        <v>233</v>
      </c>
      <c r="G21" s="69" t="s">
        <v>241</v>
      </c>
      <c r="H21" s="117">
        <v>70</v>
      </c>
      <c r="I21" s="181">
        <v>330841.27</v>
      </c>
      <c r="J21" s="59">
        <v>330841.27</v>
      </c>
      <c r="K21" s="59">
        <v>330841.27</v>
      </c>
      <c r="L21" s="59">
        <v>330841.27</v>
      </c>
      <c r="M21" s="59">
        <v>330841.27</v>
      </c>
      <c r="N21" s="59">
        <v>330841.27</v>
      </c>
      <c r="O21" s="106">
        <f t="shared" si="5"/>
        <v>0</v>
      </c>
      <c r="P21" s="107">
        <f t="shared" si="6"/>
        <v>1</v>
      </c>
      <c r="Q21" s="107">
        <f t="shared" si="7"/>
        <v>1</v>
      </c>
      <c r="R21" s="40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  <c r="SE21" s="45"/>
      <c r="SF21" s="45"/>
      <c r="SG21" s="45"/>
      <c r="SH21" s="45"/>
      <c r="SI21" s="45"/>
      <c r="SJ21" s="45"/>
      <c r="SK21" s="45"/>
      <c r="SL21" s="45"/>
      <c r="SM21" s="45"/>
      <c r="SN21" s="45"/>
      <c r="SO21" s="45"/>
      <c r="SP21" s="45"/>
      <c r="SQ21" s="45"/>
      <c r="SR21" s="45"/>
      <c r="SS21" s="45"/>
      <c r="ST21" s="45"/>
      <c r="SU21" s="45"/>
      <c r="SV21" s="45"/>
      <c r="SW21" s="45"/>
      <c r="SX21" s="45"/>
      <c r="SY21" s="45"/>
      <c r="SZ21" s="45"/>
      <c r="TA21" s="45"/>
      <c r="TB21" s="45"/>
      <c r="TC21" s="45"/>
      <c r="TD21" s="45"/>
      <c r="TE21" s="45"/>
      <c r="TF21" s="45"/>
      <c r="TG21" s="45"/>
      <c r="TH21" s="45"/>
      <c r="TI21" s="45"/>
      <c r="TJ21" s="45"/>
      <c r="TK21" s="45"/>
      <c r="TL21" s="45"/>
      <c r="TM21" s="45"/>
      <c r="TN21" s="45"/>
      <c r="TO21" s="45"/>
      <c r="TP21" s="45"/>
      <c r="TQ21" s="45"/>
      <c r="TR21" s="45"/>
      <c r="TS21" s="45"/>
      <c r="TT21" s="45"/>
      <c r="TU21" s="45"/>
      <c r="TV21" s="45"/>
      <c r="TW21" s="45"/>
      <c r="TX21" s="45"/>
      <c r="TY21" s="45"/>
      <c r="TZ21" s="45"/>
      <c r="UA21" s="45"/>
      <c r="UB21" s="45"/>
      <c r="UC21" s="45"/>
      <c r="UD21" s="45"/>
      <c r="UE21" s="45"/>
      <c r="UF21" s="45"/>
      <c r="UG21" s="45"/>
      <c r="UH21" s="45"/>
      <c r="UI21" s="45"/>
      <c r="UJ21" s="45"/>
      <c r="UK21" s="45"/>
      <c r="UL21" s="45"/>
      <c r="UM21" s="45"/>
      <c r="UN21" s="45"/>
      <c r="UO21" s="45"/>
      <c r="UP21" s="45"/>
      <c r="UQ21" s="45"/>
      <c r="UR21" s="45"/>
      <c r="US21" s="45"/>
      <c r="UT21" s="45"/>
      <c r="UU21" s="45"/>
      <c r="UV21" s="45"/>
      <c r="UW21" s="45"/>
      <c r="UX21" s="45"/>
      <c r="UY21" s="45"/>
      <c r="UZ21" s="45"/>
      <c r="VA21" s="45"/>
      <c r="VB21" s="45"/>
      <c r="VC21" s="45"/>
      <c r="VD21" s="45"/>
      <c r="VE21" s="45"/>
      <c r="VF21" s="45"/>
      <c r="VG21" s="45"/>
      <c r="VH21" s="45"/>
      <c r="VI21" s="45"/>
      <c r="VJ21" s="45"/>
      <c r="VK21" s="45"/>
      <c r="VL21" s="45"/>
      <c r="VM21" s="45"/>
      <c r="VN21" s="45"/>
      <c r="VO21" s="45"/>
      <c r="VP21" s="45"/>
      <c r="VQ21" s="45"/>
      <c r="VR21" s="45"/>
      <c r="VS21" s="45"/>
      <c r="VT21" s="45"/>
      <c r="VU21" s="45"/>
      <c r="VV21" s="45"/>
      <c r="VW21" s="45"/>
      <c r="VX21" s="45"/>
      <c r="VY21" s="45"/>
      <c r="VZ21" s="45"/>
      <c r="WA21" s="45"/>
      <c r="WB21" s="45"/>
      <c r="WC21" s="45"/>
      <c r="WD21" s="45"/>
      <c r="WE21" s="45"/>
      <c r="WF21" s="45"/>
      <c r="WG21" s="45"/>
      <c r="WH21" s="45"/>
      <c r="WI21" s="45"/>
      <c r="WJ21" s="45"/>
      <c r="WK21" s="45"/>
      <c r="WL21" s="45"/>
      <c r="WM21" s="45"/>
      <c r="WN21" s="45"/>
      <c r="WO21" s="45"/>
      <c r="WP21" s="45"/>
      <c r="WQ21" s="45"/>
      <c r="WR21" s="45"/>
      <c r="WS21" s="45"/>
      <c r="WT21" s="45"/>
      <c r="WU21" s="45"/>
      <c r="WV21" s="45"/>
      <c r="WW21" s="45"/>
      <c r="WX21" s="45"/>
      <c r="WY21" s="45"/>
      <c r="WZ21" s="45"/>
      <c r="XA21" s="45"/>
      <c r="XB21" s="45"/>
      <c r="XC21" s="45"/>
      <c r="XD21" s="45"/>
      <c r="XE21" s="45"/>
      <c r="XF21" s="45"/>
      <c r="XG21" s="45"/>
      <c r="XH21" s="45"/>
      <c r="XI21" s="45"/>
      <c r="XJ21" s="45"/>
      <c r="XK21" s="45"/>
      <c r="XL21" s="45"/>
      <c r="XM21" s="45"/>
      <c r="XN21" s="45"/>
      <c r="XO21" s="45"/>
      <c r="XP21" s="45"/>
      <c r="XQ21" s="45"/>
      <c r="XR21" s="45"/>
      <c r="XS21" s="45"/>
      <c r="XT21" s="45"/>
      <c r="XU21" s="45"/>
      <c r="XV21" s="45"/>
      <c r="XW21" s="45"/>
      <c r="XX21" s="45"/>
      <c r="XY21" s="45"/>
      <c r="XZ21" s="45"/>
      <c r="YA21" s="45"/>
      <c r="YB21" s="45"/>
      <c r="YC21" s="45"/>
      <c r="YD21" s="45"/>
      <c r="YE21" s="45"/>
      <c r="YF21" s="45"/>
      <c r="YG21" s="45"/>
      <c r="YH21" s="45"/>
      <c r="YI21" s="45"/>
      <c r="YJ21" s="45"/>
      <c r="YK21" s="45"/>
      <c r="YL21" s="45"/>
      <c r="YM21" s="45"/>
      <c r="YN21" s="45"/>
      <c r="YO21" s="45"/>
      <c r="YP21" s="45"/>
      <c r="YQ21" s="45"/>
      <c r="YR21" s="45"/>
      <c r="YS21" s="45"/>
      <c r="YT21" s="45"/>
      <c r="YU21" s="45"/>
      <c r="YV21" s="45"/>
      <c r="YW21" s="45"/>
      <c r="YX21" s="45"/>
      <c r="YY21" s="45"/>
      <c r="YZ21" s="45"/>
      <c r="ZA21" s="45"/>
      <c r="ZB21" s="45"/>
      <c r="ZC21" s="45"/>
      <c r="ZD21" s="45"/>
      <c r="ZE21" s="45"/>
      <c r="ZF21" s="45"/>
      <c r="ZG21" s="45"/>
      <c r="ZH21" s="45"/>
      <c r="ZI21" s="45"/>
      <c r="ZJ21" s="45"/>
      <c r="ZK21" s="45"/>
      <c r="ZL21" s="45"/>
      <c r="ZM21" s="45"/>
      <c r="ZN21" s="45"/>
      <c r="ZO21" s="45"/>
      <c r="ZP21" s="45"/>
      <c r="ZQ21" s="45"/>
      <c r="ZR21" s="45"/>
      <c r="ZS21" s="45"/>
      <c r="ZT21" s="45"/>
      <c r="ZU21" s="45"/>
      <c r="ZV21" s="45"/>
      <c r="ZW21" s="45"/>
      <c r="ZX21" s="45"/>
      <c r="ZY21" s="45"/>
      <c r="ZZ21" s="45"/>
      <c r="AAA21" s="45"/>
      <c r="AAB21" s="45"/>
      <c r="AAC21" s="45"/>
      <c r="AAD21" s="45"/>
      <c r="AAE21" s="45"/>
      <c r="AAF21" s="45"/>
      <c r="AAG21" s="45"/>
      <c r="AAH21" s="45"/>
      <c r="AAI21" s="45"/>
    </row>
    <row r="22" spans="1:711" s="41" customFormat="1" ht="58.9" customHeight="1">
      <c r="A22" s="57" t="s">
        <v>219</v>
      </c>
      <c r="B22" s="37" t="s">
        <v>221</v>
      </c>
      <c r="C22" s="36" t="s">
        <v>158</v>
      </c>
      <c r="D22" s="61" t="s">
        <v>199</v>
      </c>
      <c r="E22" s="54" t="s">
        <v>222</v>
      </c>
      <c r="F22" s="38" t="s">
        <v>233</v>
      </c>
      <c r="G22" s="69" t="s">
        <v>242</v>
      </c>
      <c r="H22" s="117">
        <v>40</v>
      </c>
      <c r="I22" s="181">
        <v>397450.46</v>
      </c>
      <c r="J22" s="59">
        <v>397450.46</v>
      </c>
      <c r="K22" s="59">
        <v>397450.46</v>
      </c>
      <c r="L22" s="59">
        <v>397450.46</v>
      </c>
      <c r="M22" s="59">
        <v>397450.46</v>
      </c>
      <c r="N22" s="59">
        <v>397450.46</v>
      </c>
      <c r="O22" s="106">
        <f t="shared" si="5"/>
        <v>0</v>
      </c>
      <c r="P22" s="107">
        <f t="shared" si="6"/>
        <v>1</v>
      </c>
      <c r="Q22" s="107">
        <f t="shared" si="7"/>
        <v>1</v>
      </c>
      <c r="R22" s="40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  <c r="UF22" s="45"/>
      <c r="UG22" s="45"/>
      <c r="UH22" s="45"/>
      <c r="UI22" s="45"/>
      <c r="UJ22" s="45"/>
      <c r="UK22" s="45"/>
      <c r="UL22" s="45"/>
      <c r="UM22" s="45"/>
      <c r="UN22" s="45"/>
      <c r="UO22" s="45"/>
      <c r="UP22" s="45"/>
      <c r="UQ22" s="45"/>
      <c r="UR22" s="45"/>
      <c r="US22" s="45"/>
      <c r="UT22" s="45"/>
      <c r="UU22" s="45"/>
      <c r="UV22" s="45"/>
      <c r="UW22" s="45"/>
      <c r="UX22" s="45"/>
      <c r="UY22" s="45"/>
      <c r="UZ22" s="45"/>
      <c r="VA22" s="45"/>
      <c r="VB22" s="45"/>
      <c r="VC22" s="45"/>
      <c r="VD22" s="45"/>
      <c r="VE22" s="45"/>
      <c r="VF22" s="45"/>
      <c r="VG22" s="45"/>
      <c r="VH22" s="45"/>
      <c r="VI22" s="45"/>
      <c r="VJ22" s="45"/>
      <c r="VK22" s="45"/>
      <c r="VL22" s="45"/>
      <c r="VM22" s="45"/>
      <c r="VN22" s="45"/>
      <c r="VO22" s="45"/>
      <c r="VP22" s="45"/>
      <c r="VQ22" s="45"/>
      <c r="VR22" s="45"/>
      <c r="VS22" s="45"/>
      <c r="VT22" s="45"/>
      <c r="VU22" s="45"/>
      <c r="VV22" s="45"/>
      <c r="VW22" s="45"/>
      <c r="VX22" s="45"/>
      <c r="VY22" s="45"/>
      <c r="VZ22" s="45"/>
      <c r="WA22" s="45"/>
      <c r="WB22" s="45"/>
      <c r="WC22" s="45"/>
      <c r="WD22" s="45"/>
      <c r="WE22" s="45"/>
      <c r="WF22" s="45"/>
      <c r="WG22" s="45"/>
      <c r="WH22" s="45"/>
      <c r="WI22" s="45"/>
      <c r="WJ22" s="45"/>
      <c r="WK22" s="45"/>
      <c r="WL22" s="45"/>
      <c r="WM22" s="45"/>
      <c r="WN22" s="45"/>
      <c r="WO22" s="45"/>
      <c r="WP22" s="45"/>
      <c r="WQ22" s="45"/>
      <c r="WR22" s="45"/>
      <c r="WS22" s="45"/>
      <c r="WT22" s="45"/>
      <c r="WU22" s="45"/>
      <c r="WV22" s="45"/>
      <c r="WW22" s="45"/>
      <c r="WX22" s="45"/>
      <c r="WY22" s="45"/>
      <c r="WZ22" s="45"/>
      <c r="XA22" s="45"/>
      <c r="XB22" s="45"/>
      <c r="XC22" s="45"/>
      <c r="XD22" s="45"/>
      <c r="XE22" s="45"/>
      <c r="XF22" s="45"/>
      <c r="XG22" s="45"/>
      <c r="XH22" s="45"/>
      <c r="XI22" s="45"/>
      <c r="XJ22" s="45"/>
      <c r="XK22" s="45"/>
      <c r="XL22" s="45"/>
      <c r="XM22" s="45"/>
      <c r="XN22" s="45"/>
      <c r="XO22" s="45"/>
      <c r="XP22" s="45"/>
      <c r="XQ22" s="45"/>
      <c r="XR22" s="45"/>
      <c r="XS22" s="45"/>
      <c r="XT22" s="45"/>
      <c r="XU22" s="45"/>
      <c r="XV22" s="45"/>
      <c r="XW22" s="45"/>
      <c r="XX22" s="45"/>
      <c r="XY22" s="45"/>
      <c r="XZ22" s="45"/>
      <c r="YA22" s="45"/>
      <c r="YB22" s="45"/>
      <c r="YC22" s="45"/>
      <c r="YD22" s="45"/>
      <c r="YE22" s="45"/>
      <c r="YF22" s="45"/>
      <c r="YG22" s="45"/>
      <c r="YH22" s="45"/>
      <c r="YI22" s="45"/>
      <c r="YJ22" s="45"/>
      <c r="YK22" s="45"/>
      <c r="YL22" s="45"/>
      <c r="YM22" s="45"/>
      <c r="YN22" s="45"/>
      <c r="YO22" s="45"/>
      <c r="YP22" s="45"/>
      <c r="YQ22" s="45"/>
      <c r="YR22" s="45"/>
      <c r="YS22" s="45"/>
      <c r="YT22" s="45"/>
      <c r="YU22" s="45"/>
      <c r="YV22" s="45"/>
      <c r="YW22" s="45"/>
      <c r="YX22" s="45"/>
      <c r="YY22" s="45"/>
      <c r="YZ22" s="45"/>
      <c r="ZA22" s="45"/>
      <c r="ZB22" s="45"/>
      <c r="ZC22" s="45"/>
      <c r="ZD22" s="45"/>
      <c r="ZE22" s="45"/>
      <c r="ZF22" s="45"/>
      <c r="ZG22" s="45"/>
      <c r="ZH22" s="45"/>
      <c r="ZI22" s="45"/>
      <c r="ZJ22" s="45"/>
      <c r="ZK22" s="45"/>
      <c r="ZL22" s="45"/>
      <c r="ZM22" s="45"/>
      <c r="ZN22" s="45"/>
      <c r="ZO22" s="45"/>
      <c r="ZP22" s="45"/>
      <c r="ZQ22" s="45"/>
      <c r="ZR22" s="45"/>
      <c r="ZS22" s="45"/>
      <c r="ZT22" s="45"/>
      <c r="ZU22" s="45"/>
      <c r="ZV22" s="45"/>
      <c r="ZW22" s="45"/>
      <c r="ZX22" s="45"/>
      <c r="ZY22" s="45"/>
      <c r="ZZ22" s="45"/>
      <c r="AAA22" s="45"/>
      <c r="AAB22" s="45"/>
      <c r="AAC22" s="45"/>
      <c r="AAD22" s="45"/>
      <c r="AAE22" s="45"/>
      <c r="AAF22" s="45"/>
      <c r="AAG22" s="45"/>
      <c r="AAH22" s="45"/>
      <c r="AAI22" s="45"/>
    </row>
    <row r="23" spans="1:711" s="41" customFormat="1" ht="67.900000000000006" customHeight="1">
      <c r="A23" s="57" t="s">
        <v>286</v>
      </c>
      <c r="B23" s="37" t="s">
        <v>221</v>
      </c>
      <c r="C23" s="36" t="s">
        <v>158</v>
      </c>
      <c r="D23" s="61" t="s">
        <v>205</v>
      </c>
      <c r="E23" s="58" t="s">
        <v>224</v>
      </c>
      <c r="F23" s="38" t="s">
        <v>233</v>
      </c>
      <c r="G23" s="69" t="s">
        <v>248</v>
      </c>
      <c r="H23" s="117">
        <v>36</v>
      </c>
      <c r="I23" s="181">
        <v>245918.49</v>
      </c>
      <c r="J23" s="59">
        <v>245918.49</v>
      </c>
      <c r="K23" s="59">
        <v>245918.49</v>
      </c>
      <c r="L23" s="59">
        <v>245918.49</v>
      </c>
      <c r="M23" s="59">
        <v>245918.49</v>
      </c>
      <c r="N23" s="59">
        <v>245918.49</v>
      </c>
      <c r="O23" s="106">
        <f t="shared" si="5"/>
        <v>0</v>
      </c>
      <c r="P23" s="107">
        <f t="shared" si="6"/>
        <v>1</v>
      </c>
      <c r="Q23" s="107">
        <f t="shared" si="7"/>
        <v>1</v>
      </c>
      <c r="R23" s="40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</row>
    <row r="24" spans="1:711" s="41" customFormat="1" ht="67.900000000000006" customHeight="1">
      <c r="A24" s="57" t="s">
        <v>163</v>
      </c>
      <c r="B24" s="37" t="s">
        <v>221</v>
      </c>
      <c r="C24" s="36" t="s">
        <v>158</v>
      </c>
      <c r="D24" s="61" t="s">
        <v>208</v>
      </c>
      <c r="E24" s="54" t="s">
        <v>222</v>
      </c>
      <c r="F24" s="38" t="s">
        <v>233</v>
      </c>
      <c r="G24" s="69" t="s">
        <v>251</v>
      </c>
      <c r="H24" s="117">
        <v>150</v>
      </c>
      <c r="I24" s="181">
        <v>170945.27</v>
      </c>
      <c r="J24" s="59">
        <v>170945.27</v>
      </c>
      <c r="K24" s="59">
        <v>170945.27</v>
      </c>
      <c r="L24" s="59">
        <v>170945.27</v>
      </c>
      <c r="M24" s="59">
        <v>170945.27</v>
      </c>
      <c r="N24" s="59">
        <v>170945.27</v>
      </c>
      <c r="O24" s="106">
        <f t="shared" si="5"/>
        <v>0</v>
      </c>
      <c r="P24" s="107">
        <f t="shared" si="6"/>
        <v>1</v>
      </c>
      <c r="Q24" s="107">
        <f t="shared" si="7"/>
        <v>1</v>
      </c>
      <c r="R24" s="40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45"/>
      <c r="NF24" s="45"/>
      <c r="NG24" s="45"/>
      <c r="NH24" s="45"/>
      <c r="NI24" s="45"/>
      <c r="NJ24" s="45"/>
      <c r="NK24" s="45"/>
      <c r="NL24" s="45"/>
      <c r="NM24" s="45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5"/>
      <c r="NZ24" s="45"/>
      <c r="OA24" s="45"/>
      <c r="OB24" s="45"/>
      <c r="OC24" s="45"/>
      <c r="OD24" s="45"/>
      <c r="OE24" s="45"/>
      <c r="OF24" s="45"/>
      <c r="OG24" s="45"/>
      <c r="OH24" s="45"/>
      <c r="OI24" s="45"/>
      <c r="OJ24" s="45"/>
      <c r="OK24" s="45"/>
      <c r="OL24" s="45"/>
      <c r="OM24" s="45"/>
      <c r="ON24" s="45"/>
      <c r="OO24" s="45"/>
      <c r="OP24" s="45"/>
      <c r="OQ24" s="45"/>
      <c r="OR24" s="45"/>
      <c r="OS24" s="45"/>
      <c r="OT24" s="45"/>
      <c r="OU24" s="45"/>
      <c r="OV24" s="45"/>
      <c r="OW24" s="45"/>
      <c r="OX24" s="45"/>
      <c r="OY24" s="45"/>
      <c r="OZ24" s="45"/>
      <c r="PA24" s="45"/>
      <c r="PB24" s="45"/>
      <c r="PC24" s="45"/>
      <c r="PD24" s="45"/>
      <c r="PE24" s="45"/>
      <c r="PF24" s="45"/>
      <c r="PG24" s="45"/>
      <c r="PH24" s="45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5"/>
      <c r="PU24" s="45"/>
      <c r="PV24" s="45"/>
      <c r="PW24" s="45"/>
      <c r="PX24" s="45"/>
      <c r="PY24" s="45"/>
      <c r="PZ24" s="45"/>
      <c r="QA24" s="45"/>
      <c r="QB24" s="45"/>
      <c r="QC24" s="45"/>
      <c r="QD24" s="45"/>
      <c r="QE24" s="45"/>
      <c r="QF24" s="45"/>
      <c r="QG24" s="45"/>
      <c r="QH24" s="45"/>
      <c r="QI24" s="45"/>
      <c r="QJ24" s="45"/>
      <c r="QK24" s="45"/>
      <c r="QL24" s="45"/>
      <c r="QM24" s="45"/>
      <c r="QN24" s="45"/>
      <c r="QO24" s="45"/>
      <c r="QP24" s="45"/>
      <c r="QQ24" s="45"/>
      <c r="QR24" s="45"/>
      <c r="QS24" s="45"/>
      <c r="QT24" s="45"/>
      <c r="QU24" s="45"/>
      <c r="QV24" s="45"/>
      <c r="QW24" s="45"/>
      <c r="QX24" s="45"/>
      <c r="QY24" s="45"/>
      <c r="QZ24" s="45"/>
      <c r="RA24" s="45"/>
      <c r="RB24" s="45"/>
      <c r="RC24" s="45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  <c r="SE24" s="45"/>
      <c r="SF24" s="45"/>
      <c r="SG24" s="45"/>
      <c r="SH24" s="45"/>
      <c r="SI24" s="45"/>
      <c r="SJ24" s="45"/>
      <c r="SK24" s="45"/>
      <c r="SL24" s="45"/>
      <c r="SM24" s="45"/>
      <c r="SN24" s="45"/>
      <c r="SO24" s="45"/>
      <c r="SP24" s="45"/>
      <c r="SQ24" s="45"/>
      <c r="SR24" s="45"/>
      <c r="SS24" s="45"/>
      <c r="ST24" s="45"/>
      <c r="SU24" s="45"/>
      <c r="SV24" s="45"/>
      <c r="SW24" s="45"/>
      <c r="SX24" s="45"/>
      <c r="SY24" s="45"/>
      <c r="SZ24" s="45"/>
      <c r="TA24" s="45"/>
      <c r="TB24" s="45"/>
      <c r="TC24" s="45"/>
      <c r="TD24" s="45"/>
      <c r="TE24" s="45"/>
      <c r="TF24" s="45"/>
      <c r="TG24" s="45"/>
      <c r="TH24" s="45"/>
      <c r="TI24" s="45"/>
      <c r="TJ24" s="45"/>
      <c r="TK24" s="45"/>
      <c r="TL24" s="45"/>
      <c r="TM24" s="45"/>
      <c r="TN24" s="45"/>
      <c r="TO24" s="45"/>
      <c r="TP24" s="45"/>
      <c r="TQ24" s="45"/>
      <c r="TR24" s="45"/>
      <c r="TS24" s="45"/>
      <c r="TT24" s="45"/>
      <c r="TU24" s="45"/>
      <c r="TV24" s="45"/>
      <c r="TW24" s="45"/>
      <c r="TX24" s="45"/>
      <c r="TY24" s="45"/>
      <c r="TZ24" s="45"/>
      <c r="UA24" s="45"/>
      <c r="UB24" s="45"/>
      <c r="UC24" s="45"/>
      <c r="UD24" s="45"/>
      <c r="UE24" s="45"/>
      <c r="UF24" s="45"/>
      <c r="UG24" s="45"/>
      <c r="UH24" s="45"/>
      <c r="UI24" s="45"/>
      <c r="UJ24" s="45"/>
      <c r="UK24" s="45"/>
      <c r="UL24" s="45"/>
      <c r="UM24" s="45"/>
      <c r="UN24" s="45"/>
      <c r="UO24" s="45"/>
      <c r="UP24" s="45"/>
      <c r="UQ24" s="45"/>
      <c r="UR24" s="45"/>
      <c r="US24" s="45"/>
      <c r="UT24" s="45"/>
      <c r="UU24" s="45"/>
      <c r="UV24" s="45"/>
      <c r="UW24" s="45"/>
      <c r="UX24" s="45"/>
      <c r="UY24" s="45"/>
      <c r="UZ24" s="45"/>
      <c r="VA24" s="45"/>
      <c r="VB24" s="45"/>
      <c r="VC24" s="45"/>
      <c r="VD24" s="45"/>
      <c r="VE24" s="45"/>
      <c r="VF24" s="45"/>
      <c r="VG24" s="45"/>
      <c r="VH24" s="45"/>
      <c r="VI24" s="45"/>
      <c r="VJ24" s="45"/>
      <c r="VK24" s="45"/>
      <c r="VL24" s="45"/>
      <c r="VM24" s="45"/>
      <c r="VN24" s="45"/>
      <c r="VO24" s="45"/>
      <c r="VP24" s="45"/>
      <c r="VQ24" s="45"/>
      <c r="VR24" s="45"/>
      <c r="VS24" s="45"/>
      <c r="VT24" s="45"/>
      <c r="VU24" s="45"/>
      <c r="VV24" s="45"/>
      <c r="VW24" s="45"/>
      <c r="VX24" s="45"/>
      <c r="VY24" s="45"/>
      <c r="VZ24" s="45"/>
      <c r="WA24" s="45"/>
      <c r="WB24" s="45"/>
      <c r="WC24" s="45"/>
      <c r="WD24" s="45"/>
      <c r="WE24" s="45"/>
      <c r="WF24" s="45"/>
      <c r="WG24" s="45"/>
      <c r="WH24" s="45"/>
      <c r="WI24" s="45"/>
      <c r="WJ24" s="45"/>
      <c r="WK24" s="45"/>
      <c r="WL24" s="45"/>
      <c r="WM24" s="45"/>
      <c r="WN24" s="45"/>
      <c r="WO24" s="45"/>
      <c r="WP24" s="45"/>
      <c r="WQ24" s="45"/>
      <c r="WR24" s="45"/>
      <c r="WS24" s="45"/>
      <c r="WT24" s="45"/>
      <c r="WU24" s="45"/>
      <c r="WV24" s="45"/>
      <c r="WW24" s="45"/>
      <c r="WX24" s="45"/>
      <c r="WY24" s="45"/>
      <c r="WZ24" s="45"/>
      <c r="XA24" s="45"/>
      <c r="XB24" s="45"/>
      <c r="XC24" s="45"/>
      <c r="XD24" s="45"/>
      <c r="XE24" s="45"/>
      <c r="XF24" s="45"/>
      <c r="XG24" s="45"/>
      <c r="XH24" s="45"/>
      <c r="XI24" s="45"/>
      <c r="XJ24" s="45"/>
      <c r="XK24" s="45"/>
      <c r="XL24" s="45"/>
      <c r="XM24" s="45"/>
      <c r="XN24" s="45"/>
      <c r="XO24" s="45"/>
      <c r="XP24" s="45"/>
      <c r="XQ24" s="45"/>
      <c r="XR24" s="45"/>
      <c r="XS24" s="45"/>
      <c r="XT24" s="45"/>
      <c r="XU24" s="45"/>
      <c r="XV24" s="45"/>
      <c r="XW24" s="45"/>
      <c r="XX24" s="45"/>
      <c r="XY24" s="45"/>
      <c r="XZ24" s="45"/>
      <c r="YA24" s="45"/>
      <c r="YB24" s="45"/>
      <c r="YC24" s="45"/>
      <c r="YD24" s="45"/>
      <c r="YE24" s="45"/>
      <c r="YF24" s="45"/>
      <c r="YG24" s="45"/>
      <c r="YH24" s="45"/>
      <c r="YI24" s="45"/>
      <c r="YJ24" s="45"/>
      <c r="YK24" s="45"/>
      <c r="YL24" s="45"/>
      <c r="YM24" s="45"/>
      <c r="YN24" s="45"/>
      <c r="YO24" s="45"/>
      <c r="YP24" s="45"/>
      <c r="YQ24" s="45"/>
      <c r="YR24" s="45"/>
      <c r="YS24" s="45"/>
      <c r="YT24" s="45"/>
      <c r="YU24" s="45"/>
      <c r="YV24" s="45"/>
      <c r="YW24" s="45"/>
      <c r="YX24" s="45"/>
      <c r="YY24" s="45"/>
      <c r="YZ24" s="45"/>
      <c r="ZA24" s="45"/>
      <c r="ZB24" s="45"/>
      <c r="ZC24" s="45"/>
      <c r="ZD24" s="45"/>
      <c r="ZE24" s="45"/>
      <c r="ZF24" s="45"/>
      <c r="ZG24" s="45"/>
      <c r="ZH24" s="45"/>
      <c r="ZI24" s="45"/>
      <c r="ZJ24" s="45"/>
      <c r="ZK24" s="45"/>
      <c r="ZL24" s="45"/>
      <c r="ZM24" s="45"/>
      <c r="ZN24" s="45"/>
      <c r="ZO24" s="45"/>
      <c r="ZP24" s="45"/>
      <c r="ZQ24" s="45"/>
      <c r="ZR24" s="45"/>
      <c r="ZS24" s="45"/>
      <c r="ZT24" s="45"/>
      <c r="ZU24" s="45"/>
      <c r="ZV24" s="45"/>
      <c r="ZW24" s="45"/>
      <c r="ZX24" s="45"/>
      <c r="ZY24" s="45"/>
      <c r="ZZ24" s="45"/>
      <c r="AAA24" s="45"/>
      <c r="AAB24" s="45"/>
      <c r="AAC24" s="45"/>
      <c r="AAD24" s="45"/>
      <c r="AAE24" s="45"/>
      <c r="AAF24" s="45"/>
      <c r="AAG24" s="45"/>
      <c r="AAH24" s="45"/>
      <c r="AAI24" s="45"/>
    </row>
    <row r="25" spans="1:711" s="41" customFormat="1" ht="58.15" customHeight="1">
      <c r="A25" s="57" t="s">
        <v>164</v>
      </c>
      <c r="B25" s="37" t="s">
        <v>221</v>
      </c>
      <c r="C25" s="36" t="s">
        <v>158</v>
      </c>
      <c r="D25" s="61" t="s">
        <v>209</v>
      </c>
      <c r="E25" s="58" t="s">
        <v>225</v>
      </c>
      <c r="F25" s="38" t="s">
        <v>233</v>
      </c>
      <c r="G25" s="69" t="s">
        <v>252</v>
      </c>
      <c r="H25" s="117">
        <v>60</v>
      </c>
      <c r="I25" s="181">
        <v>57161.81</v>
      </c>
      <c r="J25" s="59">
        <v>57161.81</v>
      </c>
      <c r="K25" s="59">
        <v>57161.81</v>
      </c>
      <c r="L25" s="59">
        <v>57161.81</v>
      </c>
      <c r="M25" s="59">
        <v>57161.81</v>
      </c>
      <c r="N25" s="59">
        <v>57161.81</v>
      </c>
      <c r="O25" s="106">
        <f t="shared" si="5"/>
        <v>0</v>
      </c>
      <c r="P25" s="107">
        <f t="shared" si="6"/>
        <v>1</v>
      </c>
      <c r="Q25" s="107">
        <f t="shared" si="7"/>
        <v>1</v>
      </c>
      <c r="R25" s="40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45"/>
      <c r="TH25" s="45"/>
      <c r="TI25" s="45"/>
      <c r="TJ25" s="45"/>
      <c r="TK25" s="45"/>
      <c r="TL25" s="45"/>
      <c r="TM25" s="45"/>
      <c r="TN25" s="45"/>
      <c r="TO25" s="45"/>
      <c r="TP25" s="45"/>
      <c r="TQ25" s="45"/>
      <c r="TR25" s="45"/>
      <c r="TS25" s="45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  <c r="UF25" s="45"/>
      <c r="UG25" s="45"/>
      <c r="UH25" s="45"/>
      <c r="UI25" s="45"/>
      <c r="UJ25" s="45"/>
      <c r="UK25" s="45"/>
      <c r="UL25" s="45"/>
      <c r="UM25" s="45"/>
      <c r="UN25" s="45"/>
      <c r="UO25" s="45"/>
      <c r="UP25" s="45"/>
      <c r="UQ25" s="45"/>
      <c r="UR25" s="45"/>
      <c r="US25" s="45"/>
      <c r="UT25" s="45"/>
      <c r="UU25" s="45"/>
      <c r="UV25" s="45"/>
      <c r="UW25" s="45"/>
      <c r="UX25" s="45"/>
      <c r="UY25" s="45"/>
      <c r="UZ25" s="45"/>
      <c r="VA25" s="45"/>
      <c r="VB25" s="45"/>
      <c r="VC25" s="45"/>
      <c r="VD25" s="45"/>
      <c r="VE25" s="45"/>
      <c r="VF25" s="45"/>
      <c r="VG25" s="45"/>
      <c r="VH25" s="45"/>
      <c r="VI25" s="45"/>
      <c r="VJ25" s="45"/>
      <c r="VK25" s="45"/>
      <c r="VL25" s="45"/>
      <c r="VM25" s="45"/>
      <c r="VN25" s="45"/>
      <c r="VO25" s="45"/>
      <c r="VP25" s="45"/>
      <c r="VQ25" s="45"/>
      <c r="VR25" s="45"/>
      <c r="VS25" s="45"/>
      <c r="VT25" s="45"/>
      <c r="VU25" s="45"/>
      <c r="VV25" s="45"/>
      <c r="VW25" s="45"/>
      <c r="VX25" s="45"/>
      <c r="VY25" s="45"/>
      <c r="VZ25" s="45"/>
      <c r="WA25" s="45"/>
      <c r="WB25" s="45"/>
      <c r="WC25" s="45"/>
      <c r="WD25" s="45"/>
      <c r="WE25" s="45"/>
      <c r="WF25" s="45"/>
      <c r="WG25" s="45"/>
      <c r="WH25" s="45"/>
      <c r="WI25" s="45"/>
      <c r="WJ25" s="45"/>
      <c r="WK25" s="45"/>
      <c r="WL25" s="45"/>
      <c r="WM25" s="45"/>
      <c r="WN25" s="45"/>
      <c r="WO25" s="45"/>
      <c r="WP25" s="45"/>
      <c r="WQ25" s="45"/>
      <c r="WR25" s="45"/>
      <c r="WS25" s="45"/>
      <c r="WT25" s="45"/>
      <c r="WU25" s="45"/>
      <c r="WV25" s="45"/>
      <c r="WW25" s="45"/>
      <c r="WX25" s="45"/>
      <c r="WY25" s="45"/>
      <c r="WZ25" s="45"/>
      <c r="XA25" s="45"/>
      <c r="XB25" s="45"/>
      <c r="XC25" s="45"/>
      <c r="XD25" s="45"/>
      <c r="XE25" s="45"/>
      <c r="XF25" s="45"/>
      <c r="XG25" s="45"/>
      <c r="XH25" s="45"/>
      <c r="XI25" s="45"/>
      <c r="XJ25" s="45"/>
      <c r="XK25" s="45"/>
      <c r="XL25" s="45"/>
      <c r="XM25" s="45"/>
      <c r="XN25" s="45"/>
      <c r="XO25" s="45"/>
      <c r="XP25" s="45"/>
      <c r="XQ25" s="45"/>
      <c r="XR25" s="45"/>
      <c r="XS25" s="45"/>
      <c r="XT25" s="45"/>
      <c r="XU25" s="45"/>
      <c r="XV25" s="45"/>
      <c r="XW25" s="45"/>
      <c r="XX25" s="45"/>
      <c r="XY25" s="45"/>
      <c r="XZ25" s="45"/>
      <c r="YA25" s="45"/>
      <c r="YB25" s="45"/>
      <c r="YC25" s="45"/>
      <c r="YD25" s="45"/>
      <c r="YE25" s="45"/>
      <c r="YF25" s="45"/>
      <c r="YG25" s="45"/>
      <c r="YH25" s="45"/>
      <c r="YI25" s="45"/>
      <c r="YJ25" s="45"/>
      <c r="YK25" s="45"/>
      <c r="YL25" s="45"/>
      <c r="YM25" s="45"/>
      <c r="YN25" s="45"/>
      <c r="YO25" s="45"/>
      <c r="YP25" s="45"/>
      <c r="YQ25" s="45"/>
      <c r="YR25" s="45"/>
      <c r="YS25" s="45"/>
      <c r="YT25" s="45"/>
      <c r="YU25" s="45"/>
      <c r="YV25" s="45"/>
      <c r="YW25" s="45"/>
      <c r="YX25" s="45"/>
      <c r="YY25" s="45"/>
      <c r="YZ25" s="45"/>
      <c r="ZA25" s="45"/>
      <c r="ZB25" s="45"/>
      <c r="ZC25" s="45"/>
      <c r="ZD25" s="45"/>
      <c r="ZE25" s="45"/>
      <c r="ZF25" s="45"/>
      <c r="ZG25" s="45"/>
      <c r="ZH25" s="45"/>
      <c r="ZI25" s="45"/>
      <c r="ZJ25" s="45"/>
      <c r="ZK25" s="45"/>
      <c r="ZL25" s="45"/>
      <c r="ZM25" s="45"/>
      <c r="ZN25" s="45"/>
      <c r="ZO25" s="45"/>
      <c r="ZP25" s="45"/>
      <c r="ZQ25" s="45"/>
      <c r="ZR25" s="45"/>
      <c r="ZS25" s="45"/>
      <c r="ZT25" s="45"/>
      <c r="ZU25" s="45"/>
      <c r="ZV25" s="45"/>
      <c r="ZW25" s="45"/>
      <c r="ZX25" s="45"/>
      <c r="ZY25" s="45"/>
      <c r="ZZ25" s="45"/>
      <c r="AAA25" s="45"/>
      <c r="AAB25" s="45"/>
      <c r="AAC25" s="45"/>
      <c r="AAD25" s="45"/>
      <c r="AAE25" s="45"/>
      <c r="AAF25" s="45"/>
      <c r="AAG25" s="45"/>
      <c r="AAH25" s="45"/>
      <c r="AAI25" s="45"/>
    </row>
    <row r="26" spans="1:711" s="41" customFormat="1" ht="48" customHeight="1">
      <c r="A26" s="57" t="s">
        <v>165</v>
      </c>
      <c r="B26" s="37" t="s">
        <v>221</v>
      </c>
      <c r="C26" s="36" t="s">
        <v>158</v>
      </c>
      <c r="D26" s="61" t="s">
        <v>211</v>
      </c>
      <c r="E26" s="54" t="s">
        <v>222</v>
      </c>
      <c r="F26" s="38" t="s">
        <v>233</v>
      </c>
      <c r="G26" s="69" t="s">
        <v>254</v>
      </c>
      <c r="H26" s="117">
        <v>30</v>
      </c>
      <c r="I26" s="181">
        <v>1477634.23</v>
      </c>
      <c r="J26" s="59">
        <v>1477634.23</v>
      </c>
      <c r="K26" s="59">
        <v>1477634.23</v>
      </c>
      <c r="L26" s="59">
        <v>1477634.23</v>
      </c>
      <c r="M26" s="59">
        <v>1477634.23</v>
      </c>
      <c r="N26" s="59">
        <v>1477634.23</v>
      </c>
      <c r="O26" s="106">
        <f t="shared" si="5"/>
        <v>0</v>
      </c>
      <c r="P26" s="107">
        <f t="shared" si="6"/>
        <v>1</v>
      </c>
      <c r="Q26" s="107">
        <f t="shared" si="7"/>
        <v>1</v>
      </c>
      <c r="R26" s="40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</row>
    <row r="27" spans="1:711" s="41" customFormat="1" ht="48" customHeight="1">
      <c r="A27" s="73" t="s">
        <v>166</v>
      </c>
      <c r="B27" s="37" t="s">
        <v>221</v>
      </c>
      <c r="C27" s="36" t="s">
        <v>158</v>
      </c>
      <c r="D27" s="118" t="s">
        <v>266</v>
      </c>
      <c r="E27" s="54" t="s">
        <v>222</v>
      </c>
      <c r="F27" s="38" t="s">
        <v>233</v>
      </c>
      <c r="G27" s="69" t="s">
        <v>280</v>
      </c>
      <c r="H27" s="117">
        <v>45</v>
      </c>
      <c r="I27" s="181">
        <v>678951.36</v>
      </c>
      <c r="J27" s="59">
        <v>678951.36</v>
      </c>
      <c r="K27" s="59">
        <v>678951.36</v>
      </c>
      <c r="L27" s="59">
        <v>678951.36</v>
      </c>
      <c r="M27" s="59">
        <v>678951.36</v>
      </c>
      <c r="N27" s="59">
        <v>678951.36</v>
      </c>
      <c r="O27" s="106">
        <f t="shared" si="5"/>
        <v>0</v>
      </c>
      <c r="P27" s="107">
        <f t="shared" si="6"/>
        <v>1</v>
      </c>
      <c r="Q27" s="107">
        <f t="shared" si="7"/>
        <v>1</v>
      </c>
      <c r="R27" s="40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</row>
    <row r="28" spans="1:711" s="41" customFormat="1" ht="48" customHeight="1">
      <c r="A28" s="73" t="s">
        <v>167</v>
      </c>
      <c r="B28" s="37" t="s">
        <v>221</v>
      </c>
      <c r="C28" s="36" t="s">
        <v>158</v>
      </c>
      <c r="D28" s="61" t="s">
        <v>215</v>
      </c>
      <c r="E28" s="54" t="s">
        <v>222</v>
      </c>
      <c r="F28" s="38" t="s">
        <v>233</v>
      </c>
      <c r="G28" s="69" t="s">
        <v>279</v>
      </c>
      <c r="H28" s="117">
        <v>60</v>
      </c>
      <c r="I28" s="181">
        <v>199797.95</v>
      </c>
      <c r="J28" s="59">
        <v>199797.95</v>
      </c>
      <c r="K28" s="59">
        <v>199797.95</v>
      </c>
      <c r="L28" s="59">
        <v>199797.95</v>
      </c>
      <c r="M28" s="59">
        <v>199797.95</v>
      </c>
      <c r="N28" s="59">
        <v>199797.95</v>
      </c>
      <c r="O28" s="106">
        <f t="shared" si="5"/>
        <v>0</v>
      </c>
      <c r="P28" s="107">
        <f t="shared" si="6"/>
        <v>1</v>
      </c>
      <c r="Q28" s="107">
        <f t="shared" si="7"/>
        <v>1</v>
      </c>
      <c r="R28" s="40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</row>
    <row r="29" spans="1:711" s="41" customFormat="1" ht="48" customHeight="1">
      <c r="A29" s="154" t="s">
        <v>168</v>
      </c>
      <c r="B29" s="155" t="s">
        <v>221</v>
      </c>
      <c r="C29" s="156" t="s">
        <v>158</v>
      </c>
      <c r="D29" s="130" t="s">
        <v>287</v>
      </c>
      <c r="E29" s="157" t="s">
        <v>222</v>
      </c>
      <c r="F29" s="38" t="s">
        <v>320</v>
      </c>
      <c r="G29" s="148" t="s">
        <v>320</v>
      </c>
      <c r="H29" s="149">
        <v>5000</v>
      </c>
      <c r="I29" s="123">
        <v>681200</v>
      </c>
      <c r="J29" s="123">
        <v>681200</v>
      </c>
      <c r="K29" s="123">
        <v>681200</v>
      </c>
      <c r="L29" s="123">
        <v>681200</v>
      </c>
      <c r="M29" s="123">
        <v>681200</v>
      </c>
      <c r="N29" s="123">
        <v>681200</v>
      </c>
      <c r="O29" s="150">
        <f t="shared" si="5"/>
        <v>0</v>
      </c>
      <c r="P29" s="151">
        <f t="shared" si="6"/>
        <v>1</v>
      </c>
      <c r="Q29" s="151">
        <f t="shared" si="7"/>
        <v>1</v>
      </c>
      <c r="R29" s="40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</row>
    <row r="30" spans="1:711" s="41" customFormat="1" ht="28.15" customHeight="1">
      <c r="A30" s="215" t="s">
        <v>150</v>
      </c>
      <c r="B30" s="216"/>
      <c r="C30" s="216"/>
      <c r="D30" s="216"/>
      <c r="E30" s="216"/>
      <c r="F30" s="216"/>
      <c r="G30" s="216"/>
      <c r="H30" s="217"/>
      <c r="I30" s="82">
        <f t="shared" ref="I30:O30" si="8">SUM(I18:I29)</f>
        <v>4681352.6300000008</v>
      </c>
      <c r="J30" s="82">
        <f t="shared" si="8"/>
        <v>4681352.6300000008</v>
      </c>
      <c r="K30" s="82">
        <f t="shared" si="8"/>
        <v>4681346.95</v>
      </c>
      <c r="L30" s="82">
        <f t="shared" si="8"/>
        <v>4681346.95</v>
      </c>
      <c r="M30" s="82">
        <f t="shared" si="8"/>
        <v>4681346.95</v>
      </c>
      <c r="N30" s="82">
        <f t="shared" si="8"/>
        <v>4681346.95</v>
      </c>
      <c r="O30" s="150">
        <f t="shared" si="8"/>
        <v>5.6799999999930151</v>
      </c>
      <c r="P30" s="83"/>
      <c r="Q30" s="83"/>
      <c r="R30" s="40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</row>
    <row r="31" spans="1:711" s="41" customFormat="1" ht="29.45" customHeight="1">
      <c r="A31" s="206" t="s">
        <v>159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40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</row>
    <row r="32" spans="1:711" s="41" customFormat="1" ht="58.9" customHeight="1">
      <c r="A32" s="57" t="s">
        <v>169</v>
      </c>
      <c r="B32" s="65" t="s">
        <v>231</v>
      </c>
      <c r="C32" s="62" t="s">
        <v>159</v>
      </c>
      <c r="D32" s="64" t="s">
        <v>191</v>
      </c>
      <c r="E32" s="55" t="s">
        <v>226</v>
      </c>
      <c r="F32" s="38" t="s">
        <v>233</v>
      </c>
      <c r="G32" s="69" t="s">
        <v>234</v>
      </c>
      <c r="H32" s="70">
        <v>120</v>
      </c>
      <c r="I32" s="180">
        <v>988160.53</v>
      </c>
      <c r="J32" s="67">
        <v>988160.53</v>
      </c>
      <c r="K32" s="67">
        <v>988160.53</v>
      </c>
      <c r="L32" s="67">
        <v>988160.53</v>
      </c>
      <c r="M32" s="67">
        <v>988160.53</v>
      </c>
      <c r="N32" s="67">
        <v>988160.53</v>
      </c>
      <c r="O32" s="106">
        <f t="shared" ref="O32:O66" si="9">+I32-N32</f>
        <v>0</v>
      </c>
      <c r="P32" s="107">
        <f t="shared" ref="P32:P33" si="10">+N32/I32</f>
        <v>1</v>
      </c>
      <c r="Q32" s="107">
        <f t="shared" ref="Q32:Q34" si="11">+N32/I32</f>
        <v>1</v>
      </c>
      <c r="R32" s="40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</row>
    <row r="33" spans="1:389" s="41" customFormat="1" ht="49.9" customHeight="1">
      <c r="A33" s="57" t="s">
        <v>190</v>
      </c>
      <c r="B33" s="65" t="s">
        <v>231</v>
      </c>
      <c r="C33" s="62" t="s">
        <v>159</v>
      </c>
      <c r="D33" s="64" t="s">
        <v>193</v>
      </c>
      <c r="E33" s="55" t="s">
        <v>227</v>
      </c>
      <c r="F33" s="38" t="s">
        <v>233</v>
      </c>
      <c r="G33" s="69" t="s">
        <v>235</v>
      </c>
      <c r="H33" s="70">
        <v>84</v>
      </c>
      <c r="I33" s="180">
        <v>584700.35</v>
      </c>
      <c r="J33" s="67">
        <v>584700.35</v>
      </c>
      <c r="K33" s="67">
        <v>584700.35</v>
      </c>
      <c r="L33" s="67">
        <v>584700.35</v>
      </c>
      <c r="M33" s="67">
        <v>584700.35</v>
      </c>
      <c r="N33" s="67">
        <v>584700.35</v>
      </c>
      <c r="O33" s="106">
        <f t="shared" si="9"/>
        <v>0</v>
      </c>
      <c r="P33" s="107">
        <f t="shared" si="10"/>
        <v>1</v>
      </c>
      <c r="Q33" s="107">
        <f t="shared" si="11"/>
        <v>1</v>
      </c>
      <c r="R33" s="40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</row>
    <row r="34" spans="1:389" s="41" customFormat="1" ht="54.6" customHeight="1">
      <c r="A34" s="83" t="s">
        <v>170</v>
      </c>
      <c r="B34" s="65" t="s">
        <v>231</v>
      </c>
      <c r="C34" s="62" t="s">
        <v>159</v>
      </c>
      <c r="D34" s="55" t="s">
        <v>194</v>
      </c>
      <c r="E34" s="55" t="s">
        <v>224</v>
      </c>
      <c r="F34" s="38" t="s">
        <v>233</v>
      </c>
      <c r="G34" s="69" t="s">
        <v>236</v>
      </c>
      <c r="H34" s="60">
        <v>72</v>
      </c>
      <c r="I34" s="180">
        <v>411412.64</v>
      </c>
      <c r="J34" s="67">
        <v>411412.64</v>
      </c>
      <c r="K34" s="67">
        <v>411412.64</v>
      </c>
      <c r="L34" s="67">
        <v>411412.64</v>
      </c>
      <c r="M34" s="67">
        <v>411412.64</v>
      </c>
      <c r="N34" s="67">
        <v>411412.64</v>
      </c>
      <c r="O34" s="106">
        <f t="shared" si="9"/>
        <v>0</v>
      </c>
      <c r="P34" s="107">
        <f>+N34/I34</f>
        <v>1</v>
      </c>
      <c r="Q34" s="107">
        <f t="shared" si="11"/>
        <v>1</v>
      </c>
      <c r="R34" s="40"/>
    </row>
    <row r="35" spans="1:389" s="41" customFormat="1" ht="58.15" customHeight="1">
      <c r="A35" s="57" t="s">
        <v>171</v>
      </c>
      <c r="B35" s="65" t="s">
        <v>231</v>
      </c>
      <c r="C35" s="62" t="s">
        <v>159</v>
      </c>
      <c r="D35" s="71" t="s">
        <v>195</v>
      </c>
      <c r="E35" s="55" t="s">
        <v>224</v>
      </c>
      <c r="F35" s="38" t="s">
        <v>233</v>
      </c>
      <c r="G35" s="69" t="s">
        <v>238</v>
      </c>
      <c r="H35" s="60">
        <v>92</v>
      </c>
      <c r="I35" s="123">
        <v>435476.92</v>
      </c>
      <c r="J35" s="63">
        <v>435476.92</v>
      </c>
      <c r="K35" s="63">
        <v>435476.92</v>
      </c>
      <c r="L35" s="63">
        <v>435476.92</v>
      </c>
      <c r="M35" s="63">
        <v>435476.92</v>
      </c>
      <c r="N35" s="63">
        <v>435476.92</v>
      </c>
      <c r="O35" s="106">
        <f t="shared" si="9"/>
        <v>0</v>
      </c>
      <c r="P35" s="107">
        <f t="shared" ref="P35:P53" si="12">+N35/I35</f>
        <v>1</v>
      </c>
      <c r="Q35" s="107">
        <f t="shared" ref="Q35:Q66" si="13">+N35/I35</f>
        <v>1</v>
      </c>
      <c r="R35" s="40"/>
    </row>
    <row r="36" spans="1:389" s="41" customFormat="1" ht="54.6" customHeight="1">
      <c r="A36" s="84" t="s">
        <v>172</v>
      </c>
      <c r="B36" s="65" t="s">
        <v>231</v>
      </c>
      <c r="C36" s="62" t="s">
        <v>159</v>
      </c>
      <c r="D36" s="71" t="s">
        <v>200</v>
      </c>
      <c r="E36" s="62" t="s">
        <v>222</v>
      </c>
      <c r="F36" s="38" t="s">
        <v>233</v>
      </c>
      <c r="G36" s="69" t="s">
        <v>243</v>
      </c>
      <c r="H36" s="60">
        <v>114</v>
      </c>
      <c r="I36" s="181">
        <v>921098.55</v>
      </c>
      <c r="J36" s="59">
        <v>921098.55</v>
      </c>
      <c r="K36" s="59">
        <v>921098.55</v>
      </c>
      <c r="L36" s="59">
        <v>921098.55</v>
      </c>
      <c r="M36" s="59">
        <v>921098.55</v>
      </c>
      <c r="N36" s="59">
        <v>921098.55</v>
      </c>
      <c r="O36" s="106">
        <f t="shared" si="9"/>
        <v>0</v>
      </c>
      <c r="P36" s="107">
        <f t="shared" si="12"/>
        <v>1</v>
      </c>
      <c r="Q36" s="107">
        <f t="shared" si="13"/>
        <v>1</v>
      </c>
      <c r="R36" s="40"/>
    </row>
    <row r="37" spans="1:389" s="41" customFormat="1" ht="49.9" customHeight="1">
      <c r="A37" s="57" t="s">
        <v>173</v>
      </c>
      <c r="B37" s="65" t="s">
        <v>231</v>
      </c>
      <c r="C37" s="62" t="s">
        <v>159</v>
      </c>
      <c r="D37" s="71" t="s">
        <v>201</v>
      </c>
      <c r="E37" s="62" t="s">
        <v>228</v>
      </c>
      <c r="F37" s="38" t="s">
        <v>233</v>
      </c>
      <c r="G37" s="69" t="s">
        <v>244</v>
      </c>
      <c r="H37" s="60">
        <v>420</v>
      </c>
      <c r="I37" s="181">
        <v>489787.69</v>
      </c>
      <c r="J37" s="59">
        <v>489787.69</v>
      </c>
      <c r="K37" s="59">
        <v>489787.69</v>
      </c>
      <c r="L37" s="59">
        <v>489787.69</v>
      </c>
      <c r="M37" s="59">
        <v>489787.69</v>
      </c>
      <c r="N37" s="59">
        <v>489787.69</v>
      </c>
      <c r="O37" s="106">
        <f t="shared" si="9"/>
        <v>0</v>
      </c>
      <c r="P37" s="107">
        <f t="shared" si="12"/>
        <v>1</v>
      </c>
      <c r="Q37" s="107">
        <f t="shared" si="13"/>
        <v>1</v>
      </c>
      <c r="R37" s="40"/>
    </row>
    <row r="38" spans="1:389" s="41" customFormat="1" ht="51" customHeight="1">
      <c r="A38" s="57" t="s">
        <v>174</v>
      </c>
      <c r="B38" s="65" t="s">
        <v>231</v>
      </c>
      <c r="C38" s="62" t="s">
        <v>159</v>
      </c>
      <c r="D38" s="71" t="s">
        <v>202</v>
      </c>
      <c r="E38" s="62" t="s">
        <v>222</v>
      </c>
      <c r="F38" s="38" t="s">
        <v>233</v>
      </c>
      <c r="G38" s="69" t="s">
        <v>245</v>
      </c>
      <c r="H38" s="60">
        <v>1500</v>
      </c>
      <c r="I38" s="181">
        <v>2296809.25</v>
      </c>
      <c r="J38" s="59">
        <v>2296809.25</v>
      </c>
      <c r="K38" s="59">
        <v>2296809.25</v>
      </c>
      <c r="L38" s="59">
        <v>2296809.25</v>
      </c>
      <c r="M38" s="59">
        <v>2296809.25</v>
      </c>
      <c r="N38" s="59">
        <v>2296809.25</v>
      </c>
      <c r="O38" s="106">
        <f t="shared" si="9"/>
        <v>0</v>
      </c>
      <c r="P38" s="107">
        <f t="shared" si="12"/>
        <v>1</v>
      </c>
      <c r="Q38" s="107">
        <f t="shared" si="13"/>
        <v>1</v>
      </c>
      <c r="R38" s="40"/>
    </row>
    <row r="39" spans="1:389" s="41" customFormat="1" ht="48.6" customHeight="1">
      <c r="A39" s="57" t="s">
        <v>175</v>
      </c>
      <c r="B39" s="65" t="s">
        <v>221</v>
      </c>
      <c r="C39" s="62" t="s">
        <v>159</v>
      </c>
      <c r="D39" s="108" t="s">
        <v>203</v>
      </c>
      <c r="E39" s="62" t="s">
        <v>222</v>
      </c>
      <c r="F39" s="38" t="s">
        <v>233</v>
      </c>
      <c r="G39" s="69" t="s">
        <v>246</v>
      </c>
      <c r="H39" s="60">
        <v>60</v>
      </c>
      <c r="I39" s="183">
        <v>965324.06</v>
      </c>
      <c r="J39" s="109">
        <v>965324.06</v>
      </c>
      <c r="K39" s="109">
        <v>965324.06</v>
      </c>
      <c r="L39" s="109">
        <v>965324.06</v>
      </c>
      <c r="M39" s="109">
        <v>965324.06</v>
      </c>
      <c r="N39" s="109">
        <v>965324.06</v>
      </c>
      <c r="O39" s="106">
        <f t="shared" si="9"/>
        <v>0</v>
      </c>
      <c r="P39" s="107">
        <f t="shared" si="12"/>
        <v>1</v>
      </c>
      <c r="Q39" s="107">
        <f t="shared" si="13"/>
        <v>1</v>
      </c>
      <c r="R39" s="40"/>
    </row>
    <row r="40" spans="1:389" s="41" customFormat="1" ht="48.6" customHeight="1">
      <c r="A40" s="57" t="s">
        <v>176</v>
      </c>
      <c r="B40" s="65" t="s">
        <v>231</v>
      </c>
      <c r="C40" s="62" t="s">
        <v>159</v>
      </c>
      <c r="D40" s="71" t="s">
        <v>204</v>
      </c>
      <c r="E40" s="68" t="s">
        <v>229</v>
      </c>
      <c r="F40" s="38" t="s">
        <v>233</v>
      </c>
      <c r="G40" s="69" t="s">
        <v>247</v>
      </c>
      <c r="H40" s="60">
        <v>120</v>
      </c>
      <c r="I40" s="123">
        <v>1030959.7</v>
      </c>
      <c r="J40" s="63">
        <v>1030959.7</v>
      </c>
      <c r="K40" s="63">
        <v>1030959.7</v>
      </c>
      <c r="L40" s="63">
        <v>1030959.7</v>
      </c>
      <c r="M40" s="63">
        <v>1030959.7</v>
      </c>
      <c r="N40" s="63">
        <v>1030959.7</v>
      </c>
      <c r="O40" s="106">
        <f t="shared" si="9"/>
        <v>0</v>
      </c>
      <c r="P40" s="107">
        <f t="shared" si="12"/>
        <v>1</v>
      </c>
      <c r="Q40" s="107">
        <f t="shared" si="13"/>
        <v>1</v>
      </c>
      <c r="R40" s="40"/>
    </row>
    <row r="41" spans="1:389" s="41" customFormat="1" ht="48.6" customHeight="1">
      <c r="A41" s="57" t="s">
        <v>177</v>
      </c>
      <c r="B41" s="65" t="s">
        <v>231</v>
      </c>
      <c r="C41" s="62" t="s">
        <v>159</v>
      </c>
      <c r="D41" s="71" t="s">
        <v>206</v>
      </c>
      <c r="E41" s="68" t="s">
        <v>222</v>
      </c>
      <c r="F41" s="38" t="s">
        <v>233</v>
      </c>
      <c r="G41" s="69" t="s">
        <v>249</v>
      </c>
      <c r="H41" s="60">
        <v>45</v>
      </c>
      <c r="I41" s="123">
        <v>1198563.1100000001</v>
      </c>
      <c r="J41" s="63">
        <v>1198563.1100000001</v>
      </c>
      <c r="K41" s="63">
        <v>1198563.1100000001</v>
      </c>
      <c r="L41" s="63">
        <v>1198563.1100000001</v>
      </c>
      <c r="M41" s="63">
        <v>1198563.1100000001</v>
      </c>
      <c r="N41" s="63">
        <v>1198563.1100000001</v>
      </c>
      <c r="O41" s="106">
        <f t="shared" si="9"/>
        <v>0</v>
      </c>
      <c r="P41" s="107">
        <f t="shared" si="12"/>
        <v>1</v>
      </c>
      <c r="Q41" s="107">
        <f t="shared" si="13"/>
        <v>1</v>
      </c>
      <c r="R41" s="40"/>
    </row>
    <row r="42" spans="1:389" s="41" customFormat="1" ht="48.6" customHeight="1">
      <c r="A42" s="57" t="s">
        <v>178</v>
      </c>
      <c r="B42" s="65" t="s">
        <v>231</v>
      </c>
      <c r="C42" s="62" t="s">
        <v>159</v>
      </c>
      <c r="D42" s="112" t="s">
        <v>207</v>
      </c>
      <c r="E42" s="113" t="s">
        <v>222</v>
      </c>
      <c r="F42" s="38" t="s">
        <v>233</v>
      </c>
      <c r="G42" s="69" t="s">
        <v>250</v>
      </c>
      <c r="H42" s="60">
        <v>60</v>
      </c>
      <c r="I42" s="184">
        <v>676943.78</v>
      </c>
      <c r="J42" s="110">
        <v>676943.78</v>
      </c>
      <c r="K42" s="110">
        <v>676943.78</v>
      </c>
      <c r="L42" s="110">
        <v>676943.78</v>
      </c>
      <c r="M42" s="110">
        <v>676943.78</v>
      </c>
      <c r="N42" s="110">
        <v>676943.78</v>
      </c>
      <c r="O42" s="106">
        <f t="shared" si="9"/>
        <v>0</v>
      </c>
      <c r="P42" s="107">
        <f t="shared" si="12"/>
        <v>1</v>
      </c>
      <c r="Q42" s="107">
        <f t="shared" si="13"/>
        <v>1</v>
      </c>
      <c r="R42" s="40"/>
    </row>
    <row r="43" spans="1:389" s="41" customFormat="1" ht="48.6" customHeight="1">
      <c r="A43" s="57" t="s">
        <v>179</v>
      </c>
      <c r="B43" s="65" t="s">
        <v>231</v>
      </c>
      <c r="C43" s="62" t="s">
        <v>159</v>
      </c>
      <c r="D43" s="71" t="s">
        <v>210</v>
      </c>
      <c r="E43" s="68" t="s">
        <v>222</v>
      </c>
      <c r="F43" s="38" t="s">
        <v>233</v>
      </c>
      <c r="G43" s="69" t="s">
        <v>253</v>
      </c>
      <c r="H43" s="60">
        <v>114</v>
      </c>
      <c r="I43" s="184">
        <v>861619.99</v>
      </c>
      <c r="J43" s="110">
        <v>861619.99</v>
      </c>
      <c r="K43" s="110">
        <v>861619.99</v>
      </c>
      <c r="L43" s="110">
        <v>861619.99</v>
      </c>
      <c r="M43" s="110">
        <v>861619.99</v>
      </c>
      <c r="N43" s="110">
        <v>861619.99</v>
      </c>
      <c r="O43" s="106">
        <f t="shared" si="9"/>
        <v>0</v>
      </c>
      <c r="P43" s="107">
        <f t="shared" si="12"/>
        <v>1</v>
      </c>
      <c r="Q43" s="107">
        <f t="shared" si="13"/>
        <v>1</v>
      </c>
      <c r="R43" s="40"/>
    </row>
    <row r="44" spans="1:389" s="41" customFormat="1" ht="62.45" customHeight="1">
      <c r="A44" s="57" t="s">
        <v>180</v>
      </c>
      <c r="B44" s="65" t="s">
        <v>231</v>
      </c>
      <c r="C44" s="62" t="s">
        <v>159</v>
      </c>
      <c r="D44" s="114" t="s">
        <v>212</v>
      </c>
      <c r="E44" s="68" t="s">
        <v>222</v>
      </c>
      <c r="F44" s="38" t="s">
        <v>233</v>
      </c>
      <c r="G44" s="69" t="s">
        <v>260</v>
      </c>
      <c r="H44" s="60">
        <v>70</v>
      </c>
      <c r="I44" s="123">
        <v>120695.71</v>
      </c>
      <c r="J44" s="63">
        <v>120695.71</v>
      </c>
      <c r="K44" s="63">
        <v>120695.71</v>
      </c>
      <c r="L44" s="63">
        <v>120695.71</v>
      </c>
      <c r="M44" s="63">
        <v>120695.71</v>
      </c>
      <c r="N44" s="63">
        <v>120695.71</v>
      </c>
      <c r="O44" s="106">
        <f t="shared" si="9"/>
        <v>0</v>
      </c>
      <c r="P44" s="107">
        <f t="shared" si="12"/>
        <v>1</v>
      </c>
      <c r="Q44" s="107">
        <f t="shared" si="13"/>
        <v>1</v>
      </c>
      <c r="R44" s="40"/>
    </row>
    <row r="45" spans="1:389" s="41" customFormat="1" ht="64.900000000000006" customHeight="1">
      <c r="A45" s="57" t="s">
        <v>181</v>
      </c>
      <c r="B45" s="65" t="s">
        <v>231</v>
      </c>
      <c r="C45" s="62" t="s">
        <v>159</v>
      </c>
      <c r="D45" s="71" t="s">
        <v>214</v>
      </c>
      <c r="E45" s="68" t="s">
        <v>230</v>
      </c>
      <c r="F45" s="38" t="s">
        <v>233</v>
      </c>
      <c r="G45" s="69" t="s">
        <v>264</v>
      </c>
      <c r="H45" s="60">
        <v>45</v>
      </c>
      <c r="I45" s="184">
        <v>419502.3</v>
      </c>
      <c r="J45" s="110">
        <v>419502.3</v>
      </c>
      <c r="K45" s="110">
        <v>419502.3</v>
      </c>
      <c r="L45" s="110">
        <v>419502.3</v>
      </c>
      <c r="M45" s="110">
        <v>419502.3</v>
      </c>
      <c r="N45" s="110">
        <v>419502.3</v>
      </c>
      <c r="O45" s="106">
        <f t="shared" si="9"/>
        <v>0</v>
      </c>
      <c r="P45" s="107">
        <f t="shared" si="12"/>
        <v>1</v>
      </c>
      <c r="Q45" s="107">
        <f t="shared" si="13"/>
        <v>1</v>
      </c>
      <c r="R45" s="40"/>
    </row>
    <row r="46" spans="1:389" s="41" customFormat="1" ht="48.6" customHeight="1">
      <c r="A46" s="57" t="s">
        <v>182</v>
      </c>
      <c r="B46" s="65" t="s">
        <v>231</v>
      </c>
      <c r="C46" s="62" t="s">
        <v>159</v>
      </c>
      <c r="D46" s="71" t="s">
        <v>265</v>
      </c>
      <c r="E46" s="68" t="s">
        <v>225</v>
      </c>
      <c r="F46" s="38" t="s">
        <v>233</v>
      </c>
      <c r="G46" s="69" t="s">
        <v>259</v>
      </c>
      <c r="H46" s="60">
        <v>30</v>
      </c>
      <c r="I46" s="184">
        <v>797384.36</v>
      </c>
      <c r="J46" s="110">
        <v>797384.36</v>
      </c>
      <c r="K46" s="110">
        <v>797384.36</v>
      </c>
      <c r="L46" s="110">
        <v>797384.36</v>
      </c>
      <c r="M46" s="110">
        <v>797384.36</v>
      </c>
      <c r="N46" s="110">
        <v>797384.36</v>
      </c>
      <c r="O46" s="106">
        <f t="shared" si="9"/>
        <v>0</v>
      </c>
      <c r="P46" s="107">
        <f t="shared" si="12"/>
        <v>1</v>
      </c>
      <c r="Q46" s="107">
        <f t="shared" si="13"/>
        <v>1</v>
      </c>
      <c r="R46" s="40"/>
    </row>
    <row r="47" spans="1:389" s="41" customFormat="1" ht="48.6" customHeight="1">
      <c r="A47" s="57" t="s">
        <v>183</v>
      </c>
      <c r="B47" s="65" t="s">
        <v>231</v>
      </c>
      <c r="C47" s="62" t="s">
        <v>159</v>
      </c>
      <c r="D47" s="119" t="s">
        <v>267</v>
      </c>
      <c r="E47" s="68" t="s">
        <v>224</v>
      </c>
      <c r="F47" s="38" t="s">
        <v>233</v>
      </c>
      <c r="G47" s="69" t="s">
        <v>277</v>
      </c>
      <c r="H47" s="60">
        <v>40</v>
      </c>
      <c r="I47" s="184">
        <v>1030384.85</v>
      </c>
      <c r="J47" s="110">
        <v>1030384.85</v>
      </c>
      <c r="K47" s="110">
        <v>1030384.85</v>
      </c>
      <c r="L47" s="110">
        <v>1030384.85</v>
      </c>
      <c r="M47" s="110">
        <v>1030384.85</v>
      </c>
      <c r="N47" s="110">
        <v>1030384.85</v>
      </c>
      <c r="O47" s="106">
        <f t="shared" si="9"/>
        <v>0</v>
      </c>
      <c r="P47" s="107">
        <f t="shared" si="12"/>
        <v>1</v>
      </c>
      <c r="Q47" s="107">
        <f t="shared" si="13"/>
        <v>1</v>
      </c>
      <c r="R47" s="40"/>
    </row>
    <row r="48" spans="1:389" s="41" customFormat="1" ht="48.6" customHeight="1">
      <c r="A48" s="57" t="s">
        <v>184</v>
      </c>
      <c r="B48" s="65" t="s">
        <v>231</v>
      </c>
      <c r="C48" s="62" t="s">
        <v>159</v>
      </c>
      <c r="D48" s="119" t="s">
        <v>268</v>
      </c>
      <c r="E48" s="68" t="s">
        <v>224</v>
      </c>
      <c r="F48" s="38" t="s">
        <v>233</v>
      </c>
      <c r="G48" s="69" t="s">
        <v>278</v>
      </c>
      <c r="H48" s="60">
        <v>50</v>
      </c>
      <c r="I48" s="184">
        <v>115256.71</v>
      </c>
      <c r="J48" s="110">
        <v>115256.71</v>
      </c>
      <c r="K48" s="110">
        <v>115256.71</v>
      </c>
      <c r="L48" s="110">
        <v>115256.71</v>
      </c>
      <c r="M48" s="110">
        <v>115256.71</v>
      </c>
      <c r="N48" s="110">
        <v>115256.71</v>
      </c>
      <c r="O48" s="106">
        <f t="shared" si="9"/>
        <v>0</v>
      </c>
      <c r="P48" s="107">
        <f t="shared" si="12"/>
        <v>1</v>
      </c>
      <c r="Q48" s="107">
        <f t="shared" si="13"/>
        <v>1</v>
      </c>
      <c r="R48" s="40"/>
    </row>
    <row r="49" spans="1:18" s="41" customFormat="1" ht="48.6" customHeight="1">
      <c r="A49" s="57" t="s">
        <v>185</v>
      </c>
      <c r="B49" s="65" t="s">
        <v>231</v>
      </c>
      <c r="C49" s="62" t="s">
        <v>159</v>
      </c>
      <c r="D49" s="119" t="s">
        <v>269</v>
      </c>
      <c r="E49" s="68" t="s">
        <v>224</v>
      </c>
      <c r="F49" s="38" t="s">
        <v>233</v>
      </c>
      <c r="G49" s="69" t="s">
        <v>276</v>
      </c>
      <c r="H49" s="60">
        <v>35</v>
      </c>
      <c r="I49" s="184">
        <v>331091.55</v>
      </c>
      <c r="J49" s="110">
        <v>331091.55</v>
      </c>
      <c r="K49" s="110">
        <v>331091.55</v>
      </c>
      <c r="L49" s="110">
        <v>331091.55</v>
      </c>
      <c r="M49" s="110">
        <v>331091.55</v>
      </c>
      <c r="N49" s="110">
        <v>331091.55</v>
      </c>
      <c r="O49" s="106">
        <f t="shared" si="9"/>
        <v>0</v>
      </c>
      <c r="P49" s="107">
        <f t="shared" si="12"/>
        <v>1</v>
      </c>
      <c r="Q49" s="107">
        <f t="shared" si="13"/>
        <v>1</v>
      </c>
      <c r="R49" s="40"/>
    </row>
    <row r="50" spans="1:18" s="41" customFormat="1" ht="48.6" customHeight="1">
      <c r="A50" s="57" t="s">
        <v>186</v>
      </c>
      <c r="B50" s="65" t="s">
        <v>231</v>
      </c>
      <c r="C50" s="62" t="s">
        <v>159</v>
      </c>
      <c r="D50" s="71" t="s">
        <v>216</v>
      </c>
      <c r="E50" s="68" t="s">
        <v>222</v>
      </c>
      <c r="F50" s="38" t="s">
        <v>233</v>
      </c>
      <c r="G50" s="69" t="s">
        <v>255</v>
      </c>
      <c r="H50" s="60">
        <v>40</v>
      </c>
      <c r="I50" s="184">
        <v>93551.679999999993</v>
      </c>
      <c r="J50" s="110">
        <v>93551.679999999993</v>
      </c>
      <c r="K50" s="110">
        <v>93551.679999999993</v>
      </c>
      <c r="L50" s="110">
        <v>93551.679999999993</v>
      </c>
      <c r="M50" s="110">
        <v>93551.679999999993</v>
      </c>
      <c r="N50" s="110">
        <v>93551.679999999993</v>
      </c>
      <c r="O50" s="106">
        <f t="shared" si="9"/>
        <v>0</v>
      </c>
      <c r="P50" s="107">
        <f t="shared" si="12"/>
        <v>1</v>
      </c>
      <c r="Q50" s="107">
        <f t="shared" si="13"/>
        <v>1</v>
      </c>
      <c r="R50" s="40"/>
    </row>
    <row r="51" spans="1:18" s="41" customFormat="1" ht="58.15" customHeight="1">
      <c r="A51" s="57" t="s">
        <v>187</v>
      </c>
      <c r="B51" s="65" t="s">
        <v>221</v>
      </c>
      <c r="C51" s="62" t="s">
        <v>159</v>
      </c>
      <c r="D51" s="119" t="s">
        <v>270</v>
      </c>
      <c r="E51" s="68" t="s">
        <v>222</v>
      </c>
      <c r="F51" s="38" t="s">
        <v>233</v>
      </c>
      <c r="G51" s="69" t="s">
        <v>261</v>
      </c>
      <c r="H51" s="60">
        <v>40</v>
      </c>
      <c r="I51" s="184">
        <v>242081.32</v>
      </c>
      <c r="J51" s="110">
        <v>242081.32</v>
      </c>
      <c r="K51" s="110">
        <v>242081.32</v>
      </c>
      <c r="L51" s="110">
        <v>242081.32</v>
      </c>
      <c r="M51" s="110">
        <v>242081.32</v>
      </c>
      <c r="N51" s="110">
        <v>242081.32</v>
      </c>
      <c r="O51" s="106">
        <f t="shared" si="9"/>
        <v>0</v>
      </c>
      <c r="P51" s="107">
        <f t="shared" si="12"/>
        <v>1</v>
      </c>
      <c r="Q51" s="107">
        <f t="shared" si="13"/>
        <v>1</v>
      </c>
      <c r="R51" s="40"/>
    </row>
    <row r="52" spans="1:18" s="41" customFormat="1" ht="48.6" customHeight="1">
      <c r="A52" s="57" t="s">
        <v>289</v>
      </c>
      <c r="B52" s="65" t="s">
        <v>221</v>
      </c>
      <c r="C52" s="62" t="s">
        <v>159</v>
      </c>
      <c r="D52" s="119" t="s">
        <v>271</v>
      </c>
      <c r="E52" s="68" t="s">
        <v>227</v>
      </c>
      <c r="F52" s="38" t="s">
        <v>233</v>
      </c>
      <c r="G52" s="69" t="s">
        <v>262</v>
      </c>
      <c r="H52" s="60">
        <v>30</v>
      </c>
      <c r="I52" s="123">
        <v>211230.71</v>
      </c>
      <c r="J52" s="63">
        <v>211230.71</v>
      </c>
      <c r="K52" s="63">
        <v>211230.71</v>
      </c>
      <c r="L52" s="63">
        <v>211230.71</v>
      </c>
      <c r="M52" s="63">
        <v>211230.71</v>
      </c>
      <c r="N52" s="63">
        <v>211230.71</v>
      </c>
      <c r="O52" s="106">
        <f t="shared" si="9"/>
        <v>0</v>
      </c>
      <c r="P52" s="107">
        <f t="shared" si="12"/>
        <v>1</v>
      </c>
      <c r="Q52" s="107">
        <f t="shared" si="13"/>
        <v>1</v>
      </c>
      <c r="R52" s="40"/>
    </row>
    <row r="53" spans="1:18" s="41" customFormat="1" ht="48.6" customHeight="1">
      <c r="A53" s="57" t="s">
        <v>290</v>
      </c>
      <c r="B53" s="65" t="s">
        <v>221</v>
      </c>
      <c r="C53" s="62" t="s">
        <v>159</v>
      </c>
      <c r="D53" s="119" t="s">
        <v>273</v>
      </c>
      <c r="E53" s="68" t="s">
        <v>222</v>
      </c>
      <c r="F53" s="38" t="s">
        <v>233</v>
      </c>
      <c r="G53" s="69" t="s">
        <v>263</v>
      </c>
      <c r="H53" s="120">
        <v>35</v>
      </c>
      <c r="I53" s="184">
        <v>264038.38</v>
      </c>
      <c r="J53" s="110">
        <v>264038.38</v>
      </c>
      <c r="K53" s="110">
        <v>264038.38</v>
      </c>
      <c r="L53" s="110">
        <v>264038.38</v>
      </c>
      <c r="M53" s="110">
        <v>264038.38</v>
      </c>
      <c r="N53" s="110">
        <v>264038.38</v>
      </c>
      <c r="O53" s="106">
        <f t="shared" si="9"/>
        <v>0</v>
      </c>
      <c r="P53" s="107">
        <f t="shared" si="12"/>
        <v>1</v>
      </c>
      <c r="Q53" s="107">
        <f t="shared" si="13"/>
        <v>1</v>
      </c>
      <c r="R53" s="40"/>
    </row>
    <row r="54" spans="1:18" s="41" customFormat="1" ht="48.6" customHeight="1">
      <c r="A54" s="57" t="s">
        <v>291</v>
      </c>
      <c r="B54" s="65" t="s">
        <v>231</v>
      </c>
      <c r="C54" s="62" t="s">
        <v>159</v>
      </c>
      <c r="D54" s="71" t="s">
        <v>274</v>
      </c>
      <c r="E54" s="68" t="s">
        <v>222</v>
      </c>
      <c r="F54" s="38" t="s">
        <v>233</v>
      </c>
      <c r="G54" s="69" t="s">
        <v>275</v>
      </c>
      <c r="H54" s="120">
        <v>40</v>
      </c>
      <c r="I54" s="184">
        <v>503758.32</v>
      </c>
      <c r="J54" s="110">
        <v>503758.32</v>
      </c>
      <c r="K54" s="110">
        <v>503758.32</v>
      </c>
      <c r="L54" s="110">
        <v>503758.32</v>
      </c>
      <c r="M54" s="110">
        <v>503758.32</v>
      </c>
      <c r="N54" s="110">
        <v>503758.32</v>
      </c>
      <c r="O54" s="106">
        <f t="shared" si="9"/>
        <v>0</v>
      </c>
      <c r="P54" s="107">
        <f t="shared" ref="P54:P66" si="14">+N54/I54</f>
        <v>1</v>
      </c>
      <c r="Q54" s="107">
        <f t="shared" si="13"/>
        <v>1</v>
      </c>
      <c r="R54" s="40"/>
    </row>
    <row r="55" spans="1:18" s="41" customFormat="1" ht="48.6" customHeight="1">
      <c r="A55" s="142" t="s">
        <v>292</v>
      </c>
      <c r="B55" s="152" t="s">
        <v>231</v>
      </c>
      <c r="C55" s="147" t="s">
        <v>159</v>
      </c>
      <c r="D55" s="133" t="s">
        <v>299</v>
      </c>
      <c r="E55" s="153" t="s">
        <v>222</v>
      </c>
      <c r="F55" s="147" t="s">
        <v>320</v>
      </c>
      <c r="G55" s="148" t="s">
        <v>320</v>
      </c>
      <c r="H55" s="136">
        <v>2000</v>
      </c>
      <c r="I55" s="123">
        <v>300000</v>
      </c>
      <c r="J55" s="123">
        <v>300000</v>
      </c>
      <c r="K55" s="123">
        <v>300000</v>
      </c>
      <c r="L55" s="123">
        <v>300000</v>
      </c>
      <c r="M55" s="123">
        <v>300000</v>
      </c>
      <c r="N55" s="123">
        <v>300000</v>
      </c>
      <c r="O55" s="150">
        <f t="shared" si="9"/>
        <v>0</v>
      </c>
      <c r="P55" s="151">
        <f t="shared" si="14"/>
        <v>1</v>
      </c>
      <c r="Q55" s="151">
        <f t="shared" si="13"/>
        <v>1</v>
      </c>
      <c r="R55" s="40"/>
    </row>
    <row r="56" spans="1:18" s="41" customFormat="1" ht="48.6" customHeight="1">
      <c r="A56" s="142" t="s">
        <v>293</v>
      </c>
      <c r="B56" s="152" t="s">
        <v>231</v>
      </c>
      <c r="C56" s="147" t="s">
        <v>159</v>
      </c>
      <c r="D56" s="133" t="s">
        <v>300</v>
      </c>
      <c r="E56" s="153" t="s">
        <v>272</v>
      </c>
      <c r="F56" s="147" t="s">
        <v>320</v>
      </c>
      <c r="G56" s="148" t="s">
        <v>320</v>
      </c>
      <c r="H56" s="136">
        <v>600</v>
      </c>
      <c r="I56" s="123">
        <v>574051.03</v>
      </c>
      <c r="J56" s="123">
        <v>574051.03</v>
      </c>
      <c r="K56" s="123">
        <v>574051.03</v>
      </c>
      <c r="L56" s="123">
        <v>574051.03</v>
      </c>
      <c r="M56" s="123">
        <v>574051.03</v>
      </c>
      <c r="N56" s="123">
        <v>574051.03</v>
      </c>
      <c r="O56" s="150">
        <f t="shared" si="9"/>
        <v>0</v>
      </c>
      <c r="P56" s="151">
        <f t="shared" si="14"/>
        <v>1</v>
      </c>
      <c r="Q56" s="151">
        <f t="shared" si="13"/>
        <v>1</v>
      </c>
      <c r="R56" s="40"/>
    </row>
    <row r="57" spans="1:18" s="41" customFormat="1" ht="48.6" customHeight="1">
      <c r="A57" s="142" t="s">
        <v>294</v>
      </c>
      <c r="B57" s="152" t="s">
        <v>231</v>
      </c>
      <c r="C57" s="147" t="s">
        <v>159</v>
      </c>
      <c r="D57" s="133" t="s">
        <v>301</v>
      </c>
      <c r="E57" s="153" t="s">
        <v>222</v>
      </c>
      <c r="F57" s="147" t="s">
        <v>320</v>
      </c>
      <c r="G57" s="148" t="s">
        <v>320</v>
      </c>
      <c r="H57" s="136">
        <v>600</v>
      </c>
      <c r="I57" s="123">
        <v>125438</v>
      </c>
      <c r="J57" s="123">
        <v>125438</v>
      </c>
      <c r="K57" s="123">
        <v>125438</v>
      </c>
      <c r="L57" s="123">
        <v>125438</v>
      </c>
      <c r="M57" s="123">
        <v>125438</v>
      </c>
      <c r="N57" s="123">
        <v>125438</v>
      </c>
      <c r="O57" s="150">
        <f t="shared" si="9"/>
        <v>0</v>
      </c>
      <c r="P57" s="151">
        <f t="shared" si="14"/>
        <v>1</v>
      </c>
      <c r="Q57" s="151">
        <f t="shared" si="13"/>
        <v>1</v>
      </c>
      <c r="R57" s="40"/>
    </row>
    <row r="58" spans="1:18" s="41" customFormat="1" ht="48.6" customHeight="1">
      <c r="A58" s="142" t="s">
        <v>295</v>
      </c>
      <c r="B58" s="152" t="s">
        <v>231</v>
      </c>
      <c r="C58" s="147" t="s">
        <v>159</v>
      </c>
      <c r="D58" s="133" t="s">
        <v>302</v>
      </c>
      <c r="E58" s="153" t="s">
        <v>227</v>
      </c>
      <c r="F58" s="147" t="s">
        <v>320</v>
      </c>
      <c r="G58" s="148" t="s">
        <v>320</v>
      </c>
      <c r="H58" s="136">
        <v>600</v>
      </c>
      <c r="I58" s="123">
        <v>51562</v>
      </c>
      <c r="J58" s="123">
        <v>51562</v>
      </c>
      <c r="K58" s="123">
        <v>51562</v>
      </c>
      <c r="L58" s="123">
        <v>51562</v>
      </c>
      <c r="M58" s="123">
        <v>51562</v>
      </c>
      <c r="N58" s="123">
        <v>51562</v>
      </c>
      <c r="O58" s="150">
        <f t="shared" si="9"/>
        <v>0</v>
      </c>
      <c r="P58" s="151">
        <f t="shared" si="14"/>
        <v>1</v>
      </c>
      <c r="Q58" s="151">
        <f t="shared" si="13"/>
        <v>1</v>
      </c>
      <c r="R58" s="40"/>
    </row>
    <row r="59" spans="1:18" s="41" customFormat="1" ht="48.6" customHeight="1">
      <c r="A59" s="142" t="s">
        <v>296</v>
      </c>
      <c r="B59" s="152" t="s">
        <v>231</v>
      </c>
      <c r="C59" s="147" t="s">
        <v>159</v>
      </c>
      <c r="D59" s="133" t="s">
        <v>303</v>
      </c>
      <c r="E59" s="153" t="s">
        <v>228</v>
      </c>
      <c r="F59" s="147" t="s">
        <v>320</v>
      </c>
      <c r="G59" s="148" t="s">
        <v>320</v>
      </c>
      <c r="H59" s="136">
        <v>600</v>
      </c>
      <c r="I59" s="123">
        <v>51562</v>
      </c>
      <c r="J59" s="123">
        <v>51562</v>
      </c>
      <c r="K59" s="123">
        <v>51562</v>
      </c>
      <c r="L59" s="123">
        <v>51562</v>
      </c>
      <c r="M59" s="123">
        <v>51562</v>
      </c>
      <c r="N59" s="123">
        <v>51562</v>
      </c>
      <c r="O59" s="150">
        <f t="shared" si="9"/>
        <v>0</v>
      </c>
      <c r="P59" s="151">
        <f t="shared" si="14"/>
        <v>1</v>
      </c>
      <c r="Q59" s="151">
        <f t="shared" si="13"/>
        <v>1</v>
      </c>
      <c r="R59" s="40"/>
    </row>
    <row r="60" spans="1:18" s="41" customFormat="1" ht="48.6" customHeight="1">
      <c r="A60" s="142" t="s">
        <v>297</v>
      </c>
      <c r="B60" s="152" t="s">
        <v>231</v>
      </c>
      <c r="C60" s="147" t="s">
        <v>159</v>
      </c>
      <c r="D60" s="133" t="s">
        <v>304</v>
      </c>
      <c r="E60" s="153" t="s">
        <v>222</v>
      </c>
      <c r="F60" s="147" t="s">
        <v>320</v>
      </c>
      <c r="G60" s="148" t="s">
        <v>320</v>
      </c>
      <c r="H60" s="136">
        <v>600</v>
      </c>
      <c r="I60" s="123">
        <v>368311.12</v>
      </c>
      <c r="J60" s="123">
        <v>368311.12</v>
      </c>
      <c r="K60" s="123">
        <v>364700.15</v>
      </c>
      <c r="L60" s="123">
        <v>364700.15</v>
      </c>
      <c r="M60" s="123">
        <v>364700.15</v>
      </c>
      <c r="N60" s="123">
        <f>364838.65-138.5</f>
        <v>364700.15</v>
      </c>
      <c r="O60" s="150">
        <f>+I60-N60</f>
        <v>3610.9699999999721</v>
      </c>
      <c r="P60" s="151">
        <f t="shared" si="14"/>
        <v>0.99019587027402278</v>
      </c>
      <c r="Q60" s="151">
        <f t="shared" si="13"/>
        <v>0.99019587027402278</v>
      </c>
      <c r="R60" s="40"/>
    </row>
    <row r="61" spans="1:18" s="41" customFormat="1" ht="48.6" customHeight="1">
      <c r="A61" s="142" t="s">
        <v>298</v>
      </c>
      <c r="B61" s="152" t="s">
        <v>231</v>
      </c>
      <c r="C61" s="147" t="s">
        <v>159</v>
      </c>
      <c r="D61" s="133" t="s">
        <v>305</v>
      </c>
      <c r="E61" s="153" t="s">
        <v>227</v>
      </c>
      <c r="F61" s="147" t="s">
        <v>320</v>
      </c>
      <c r="G61" s="148" t="s">
        <v>320</v>
      </c>
      <c r="H61" s="136">
        <v>600</v>
      </c>
      <c r="I61" s="123">
        <v>65550</v>
      </c>
      <c r="J61" s="123">
        <v>65550</v>
      </c>
      <c r="K61" s="123">
        <v>65550</v>
      </c>
      <c r="L61" s="123">
        <v>65550</v>
      </c>
      <c r="M61" s="123">
        <v>65550</v>
      </c>
      <c r="N61" s="123">
        <v>65550</v>
      </c>
      <c r="O61" s="150">
        <f t="shared" si="9"/>
        <v>0</v>
      </c>
      <c r="P61" s="151">
        <f t="shared" si="14"/>
        <v>1</v>
      </c>
      <c r="Q61" s="151">
        <f t="shared" si="13"/>
        <v>1</v>
      </c>
      <c r="R61" s="177"/>
    </row>
    <row r="62" spans="1:18" s="41" customFormat="1" ht="48.6" customHeight="1">
      <c r="A62" s="142" t="s">
        <v>307</v>
      </c>
      <c r="B62" s="152" t="s">
        <v>231</v>
      </c>
      <c r="C62" s="147" t="s">
        <v>159</v>
      </c>
      <c r="D62" s="133" t="s">
        <v>306</v>
      </c>
      <c r="E62" s="131" t="s">
        <v>288</v>
      </c>
      <c r="F62" s="147" t="s">
        <v>320</v>
      </c>
      <c r="G62" s="148" t="s">
        <v>320</v>
      </c>
      <c r="H62" s="136">
        <v>2000</v>
      </c>
      <c r="I62" s="123">
        <v>269188.23</v>
      </c>
      <c r="J62" s="123">
        <v>269188.23</v>
      </c>
      <c r="K62" s="123">
        <v>269188.23</v>
      </c>
      <c r="L62" s="123">
        <v>269188.23</v>
      </c>
      <c r="M62" s="123">
        <v>269188.23</v>
      </c>
      <c r="N62" s="123">
        <v>269188.23</v>
      </c>
      <c r="O62" s="150">
        <f t="shared" si="9"/>
        <v>0</v>
      </c>
      <c r="P62" s="151">
        <f t="shared" si="14"/>
        <v>1</v>
      </c>
      <c r="Q62" s="151">
        <f t="shared" si="13"/>
        <v>1</v>
      </c>
      <c r="R62" s="178"/>
    </row>
    <row r="63" spans="1:18" s="41" customFormat="1" ht="48.6" customHeight="1">
      <c r="A63" s="142" t="s">
        <v>308</v>
      </c>
      <c r="B63" s="152" t="s">
        <v>221</v>
      </c>
      <c r="C63" s="147" t="s">
        <v>159</v>
      </c>
      <c r="D63" s="133" t="s">
        <v>313</v>
      </c>
      <c r="E63" s="153" t="s">
        <v>222</v>
      </c>
      <c r="F63" s="147" t="s">
        <v>320</v>
      </c>
      <c r="G63" s="148" t="s">
        <v>320</v>
      </c>
      <c r="H63" s="158">
        <v>800</v>
      </c>
      <c r="I63" s="123">
        <v>301701.15000000002</v>
      </c>
      <c r="J63" s="123">
        <v>301701.15000000002</v>
      </c>
      <c r="K63" s="123">
        <v>301701.15000000002</v>
      </c>
      <c r="L63" s="123">
        <v>301701.15000000002</v>
      </c>
      <c r="M63" s="123">
        <v>301701.15000000002</v>
      </c>
      <c r="N63" s="123">
        <v>301701.15000000002</v>
      </c>
      <c r="O63" s="150">
        <f t="shared" si="9"/>
        <v>0</v>
      </c>
      <c r="P63" s="151">
        <f t="shared" si="14"/>
        <v>1</v>
      </c>
      <c r="Q63" s="151">
        <f t="shared" si="13"/>
        <v>1</v>
      </c>
      <c r="R63" s="40"/>
    </row>
    <row r="64" spans="1:18" s="41" customFormat="1" ht="48.6" customHeight="1">
      <c r="A64" s="142" t="s">
        <v>310</v>
      </c>
      <c r="B64" s="152" t="s">
        <v>221</v>
      </c>
      <c r="C64" s="147" t="s">
        <v>159</v>
      </c>
      <c r="D64" s="133" t="s">
        <v>314</v>
      </c>
      <c r="E64" s="153" t="s">
        <v>222</v>
      </c>
      <c r="F64" s="147" t="s">
        <v>320</v>
      </c>
      <c r="G64" s="148" t="s">
        <v>320</v>
      </c>
      <c r="H64" s="158">
        <v>700</v>
      </c>
      <c r="I64" s="123">
        <v>365039.8</v>
      </c>
      <c r="J64" s="123">
        <v>365039.8</v>
      </c>
      <c r="K64" s="123">
        <v>365039.8</v>
      </c>
      <c r="L64" s="123">
        <v>365039.8</v>
      </c>
      <c r="M64" s="123">
        <v>365039.8</v>
      </c>
      <c r="N64" s="123">
        <v>365039.8</v>
      </c>
      <c r="O64" s="150">
        <f t="shared" si="9"/>
        <v>0</v>
      </c>
      <c r="P64" s="151">
        <f t="shared" si="14"/>
        <v>1</v>
      </c>
      <c r="Q64" s="151">
        <f t="shared" si="13"/>
        <v>1</v>
      </c>
      <c r="R64" s="40"/>
    </row>
    <row r="65" spans="1:18" s="41" customFormat="1" ht="48.6" customHeight="1">
      <c r="A65" s="142" t="s">
        <v>311</v>
      </c>
      <c r="B65" s="152" t="s">
        <v>221</v>
      </c>
      <c r="C65" s="147" t="s">
        <v>159</v>
      </c>
      <c r="D65" s="133" t="s">
        <v>315</v>
      </c>
      <c r="E65" s="153" t="s">
        <v>222</v>
      </c>
      <c r="F65" s="147" t="s">
        <v>320</v>
      </c>
      <c r="G65" s="148" t="s">
        <v>320</v>
      </c>
      <c r="H65" s="158">
        <v>500</v>
      </c>
      <c r="I65" s="123">
        <v>295430.38</v>
      </c>
      <c r="J65" s="123">
        <v>295430.38</v>
      </c>
      <c r="K65" s="123">
        <v>295430.38</v>
      </c>
      <c r="L65" s="123">
        <v>295430.38</v>
      </c>
      <c r="M65" s="123">
        <v>295430.38</v>
      </c>
      <c r="N65" s="123">
        <v>295430.38</v>
      </c>
      <c r="O65" s="150">
        <f t="shared" si="9"/>
        <v>0</v>
      </c>
      <c r="P65" s="151">
        <f t="shared" si="14"/>
        <v>1</v>
      </c>
      <c r="Q65" s="151">
        <f t="shared" si="13"/>
        <v>1</v>
      </c>
      <c r="R65" s="40"/>
    </row>
    <row r="66" spans="1:18" s="41" customFormat="1" ht="48.6" customHeight="1">
      <c r="A66" s="142" t="s">
        <v>312</v>
      </c>
      <c r="B66" s="152" t="s">
        <v>221</v>
      </c>
      <c r="C66" s="147" t="s">
        <v>159</v>
      </c>
      <c r="D66" s="133" t="s">
        <v>316</v>
      </c>
      <c r="E66" s="153" t="s">
        <v>222</v>
      </c>
      <c r="F66" s="147" t="s">
        <v>320</v>
      </c>
      <c r="G66" s="148" t="s">
        <v>320</v>
      </c>
      <c r="H66" s="158">
        <v>700</v>
      </c>
      <c r="I66" s="123">
        <v>306892.03000000003</v>
      </c>
      <c r="J66" s="123">
        <v>306892.03000000003</v>
      </c>
      <c r="K66" s="123">
        <v>306892.03000000003</v>
      </c>
      <c r="L66" s="123">
        <v>306892.03000000003</v>
      </c>
      <c r="M66" s="123">
        <v>306892.03000000003</v>
      </c>
      <c r="N66" s="123">
        <v>306892.03000000003</v>
      </c>
      <c r="O66" s="150">
        <f t="shared" si="9"/>
        <v>0</v>
      </c>
      <c r="P66" s="151">
        <f t="shared" si="14"/>
        <v>1</v>
      </c>
      <c r="Q66" s="151">
        <f t="shared" si="13"/>
        <v>1</v>
      </c>
      <c r="R66" s="40"/>
    </row>
    <row r="67" spans="1:18" s="41" customFormat="1" ht="30" customHeight="1">
      <c r="A67" s="221" t="s">
        <v>161</v>
      </c>
      <c r="B67" s="222"/>
      <c r="C67" s="222"/>
      <c r="D67" s="222"/>
      <c r="E67" s="222"/>
      <c r="F67" s="222"/>
      <c r="G67" s="222"/>
      <c r="H67" s="223"/>
      <c r="I67" s="72">
        <f t="shared" ref="I67:O67" si="15">SUM(I32:I66)</f>
        <v>18064558.200000003</v>
      </c>
      <c r="J67" s="72">
        <f t="shared" si="15"/>
        <v>18064558.200000003</v>
      </c>
      <c r="K67" s="72">
        <f t="shared" si="15"/>
        <v>18060947.230000004</v>
      </c>
      <c r="L67" s="72">
        <f t="shared" si="15"/>
        <v>18060947.230000004</v>
      </c>
      <c r="M67" s="72">
        <f t="shared" si="15"/>
        <v>18060947.230000004</v>
      </c>
      <c r="N67" s="72">
        <f t="shared" si="15"/>
        <v>18060947.230000004</v>
      </c>
      <c r="O67" s="72">
        <f t="shared" si="15"/>
        <v>3610.9699999999721</v>
      </c>
      <c r="P67" s="57"/>
      <c r="Q67" s="57"/>
      <c r="R67" s="40"/>
    </row>
    <row r="68" spans="1:18" ht="25.15" customHeight="1">
      <c r="A68" s="204" t="s">
        <v>155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</row>
    <row r="69" spans="1:18" ht="42" customHeight="1">
      <c r="A69" s="137" t="s">
        <v>317</v>
      </c>
      <c r="B69" s="138" t="s">
        <v>162</v>
      </c>
      <c r="C69" s="138" t="s">
        <v>155</v>
      </c>
      <c r="D69" s="139" t="s">
        <v>154</v>
      </c>
      <c r="E69" s="140" t="s">
        <v>151</v>
      </c>
      <c r="F69" s="141" t="s">
        <v>149</v>
      </c>
      <c r="G69" s="138" t="s">
        <v>149</v>
      </c>
      <c r="H69" s="138">
        <v>2000</v>
      </c>
      <c r="I69" s="162">
        <v>238500</v>
      </c>
      <c r="J69" s="166">
        <v>238500</v>
      </c>
      <c r="K69" s="166">
        <v>238500</v>
      </c>
      <c r="L69" s="166">
        <v>238500</v>
      </c>
      <c r="M69" s="166">
        <v>238500</v>
      </c>
      <c r="N69" s="166">
        <v>238500</v>
      </c>
      <c r="O69" s="134">
        <f t="shared" ref="O69:O70" si="16">+I69-N69</f>
        <v>0</v>
      </c>
      <c r="P69" s="135">
        <f>+N69/I69</f>
        <v>1</v>
      </c>
      <c r="Q69" s="135">
        <f>+N69/I69</f>
        <v>1</v>
      </c>
    </row>
    <row r="70" spans="1:18" ht="42" customHeight="1">
      <c r="A70" s="159" t="s">
        <v>318</v>
      </c>
      <c r="B70" s="160" t="s">
        <v>319</v>
      </c>
      <c r="C70" s="160" t="s">
        <v>155</v>
      </c>
      <c r="D70" s="147" t="s">
        <v>155</v>
      </c>
      <c r="E70" s="147" t="s">
        <v>288</v>
      </c>
      <c r="F70" s="141" t="s">
        <v>321</v>
      </c>
      <c r="G70" s="161" t="s">
        <v>321</v>
      </c>
      <c r="H70" s="161">
        <v>2000</v>
      </c>
      <c r="I70" s="162">
        <v>151363.38</v>
      </c>
      <c r="J70" s="162">
        <v>151363.38</v>
      </c>
      <c r="K70" s="162">
        <v>151363.38</v>
      </c>
      <c r="L70" s="162">
        <v>151363.38</v>
      </c>
      <c r="M70" s="162">
        <v>151363.38</v>
      </c>
      <c r="N70" s="162">
        <v>151363.38</v>
      </c>
      <c r="O70" s="134">
        <f t="shared" si="16"/>
        <v>0</v>
      </c>
      <c r="P70" s="135">
        <f>+N70/I70</f>
        <v>1</v>
      </c>
      <c r="Q70" s="135">
        <f>+N70/I70</f>
        <v>1</v>
      </c>
    </row>
    <row r="71" spans="1:18" ht="24.6" customHeight="1">
      <c r="A71" s="212" t="s">
        <v>156</v>
      </c>
      <c r="B71" s="213"/>
      <c r="C71" s="213"/>
      <c r="D71" s="213"/>
      <c r="E71" s="213"/>
      <c r="F71" s="213"/>
      <c r="G71" s="213"/>
      <c r="H71" s="214"/>
      <c r="I71" s="86">
        <f t="shared" ref="I71:N71" si="17">I69+I70</f>
        <v>389863.38</v>
      </c>
      <c r="J71" s="86">
        <f t="shared" si="17"/>
        <v>389863.38</v>
      </c>
      <c r="K71" s="86">
        <f t="shared" si="17"/>
        <v>389863.38</v>
      </c>
      <c r="L71" s="86">
        <f t="shared" si="17"/>
        <v>389863.38</v>
      </c>
      <c r="M71" s="86">
        <f t="shared" si="17"/>
        <v>389863.38</v>
      </c>
      <c r="N71" s="86">
        <f t="shared" si="17"/>
        <v>389863.38</v>
      </c>
      <c r="O71" s="85"/>
      <c r="P71" s="29"/>
      <c r="Q71" s="29"/>
    </row>
    <row r="72" spans="1:18" ht="15" customHeight="1">
      <c r="A72" s="87"/>
      <c r="B72" s="87"/>
      <c r="C72" s="87"/>
      <c r="D72" s="88"/>
      <c r="E72" s="87"/>
      <c r="F72" s="87"/>
      <c r="G72" s="208" t="s">
        <v>188</v>
      </c>
      <c r="H72" s="209"/>
      <c r="I72" s="89"/>
      <c r="J72" s="90"/>
      <c r="K72" s="90"/>
      <c r="L72" s="90"/>
      <c r="M72" s="90"/>
      <c r="N72" s="90"/>
      <c r="O72" s="90"/>
      <c r="P72" s="87"/>
      <c r="Q72" s="87"/>
    </row>
    <row r="73" spans="1:18">
      <c r="A73" s="91"/>
      <c r="B73" s="26"/>
      <c r="C73" s="26"/>
      <c r="D73" s="26"/>
      <c r="E73" s="26"/>
      <c r="F73" s="26"/>
      <c r="G73" s="26"/>
      <c r="H73" s="92" t="s">
        <v>1</v>
      </c>
      <c r="I73" s="128">
        <f>+I71+I67+I30+I16</f>
        <v>25227224</v>
      </c>
      <c r="J73" s="128">
        <f t="shared" ref="J73:L73" si="18">+J71+J67+J30+J16</f>
        <v>25227224</v>
      </c>
      <c r="K73" s="128">
        <f>+K71+K67+K30+K16</f>
        <v>25223607.350000001</v>
      </c>
      <c r="L73" s="128">
        <f t="shared" si="18"/>
        <v>25223607.350000001</v>
      </c>
      <c r="M73" s="128">
        <f>+M71+M67+M30+M16</f>
        <v>25223607.350000001</v>
      </c>
      <c r="N73" s="128">
        <f>+N71+N67+N30+N16</f>
        <v>25223607.350000001</v>
      </c>
      <c r="O73" s="128">
        <f>+O71+O67+O30+O16</f>
        <v>3616.6499999999651</v>
      </c>
      <c r="P73" s="26"/>
      <c r="Q73" s="26"/>
    </row>
    <row r="74" spans="1:18">
      <c r="A74" s="91"/>
      <c r="B74" s="26"/>
      <c r="C74" s="26"/>
      <c r="D74" s="26"/>
      <c r="E74" s="26"/>
      <c r="F74" s="26"/>
      <c r="G74" s="26"/>
      <c r="H74" s="92"/>
      <c r="I74" s="165"/>
      <c r="J74" s="165"/>
      <c r="K74" s="165"/>
      <c r="L74" s="165"/>
      <c r="M74" s="165"/>
      <c r="N74" s="165"/>
      <c r="O74" s="165"/>
      <c r="P74" s="26"/>
      <c r="Q74" s="26"/>
    </row>
    <row r="75" spans="1:18">
      <c r="A75" s="91"/>
      <c r="B75" s="26"/>
      <c r="C75" s="26"/>
      <c r="D75" s="26"/>
      <c r="E75" s="26"/>
      <c r="F75" s="26"/>
      <c r="G75" s="26"/>
      <c r="H75" s="92"/>
      <c r="I75" s="165"/>
      <c r="J75" s="165"/>
      <c r="K75" s="165"/>
      <c r="L75" s="165"/>
      <c r="M75" s="165"/>
      <c r="N75" s="165"/>
      <c r="O75" s="165"/>
      <c r="P75" s="26"/>
      <c r="Q75" s="26"/>
    </row>
    <row r="76" spans="1:18">
      <c r="A76" s="91"/>
      <c r="B76" s="26"/>
      <c r="C76" s="26"/>
      <c r="D76" s="26"/>
      <c r="E76" s="26"/>
      <c r="F76" s="26"/>
      <c r="G76" s="26"/>
      <c r="H76" s="92" t="s">
        <v>322</v>
      </c>
      <c r="I76" s="165">
        <v>25227224</v>
      </c>
      <c r="J76" s="165"/>
      <c r="K76" s="165"/>
      <c r="L76" s="165"/>
      <c r="M76" s="165"/>
      <c r="N76" s="165"/>
      <c r="O76" s="165"/>
      <c r="P76" s="26"/>
      <c r="Q76" s="26"/>
    </row>
    <row r="77" spans="1:18">
      <c r="A77" s="91"/>
      <c r="B77" s="26"/>
      <c r="C77" s="26"/>
      <c r="D77" s="26"/>
      <c r="E77" s="26"/>
      <c r="F77" s="26"/>
      <c r="G77" s="26"/>
      <c r="H77" s="92"/>
      <c r="I77" s="165">
        <f>I76-I73</f>
        <v>0</v>
      </c>
      <c r="J77" s="165"/>
      <c r="K77" s="165"/>
      <c r="L77" s="165"/>
      <c r="M77" s="165"/>
      <c r="N77" s="165"/>
      <c r="O77" s="165"/>
      <c r="P77" s="26"/>
      <c r="Q77" s="26"/>
    </row>
    <row r="78" spans="1:18">
      <c r="A78" s="91"/>
      <c r="B78" s="26"/>
      <c r="C78" s="26"/>
      <c r="D78" s="26"/>
      <c r="E78" s="26"/>
      <c r="F78" s="26"/>
      <c r="G78" s="26"/>
      <c r="H78" s="92"/>
      <c r="I78" s="165"/>
      <c r="J78" s="165"/>
      <c r="K78" s="165"/>
      <c r="L78" s="165"/>
      <c r="M78" s="165"/>
      <c r="N78" s="165"/>
      <c r="O78" s="165"/>
      <c r="P78" s="26"/>
      <c r="Q78" s="26"/>
    </row>
    <row r="79" spans="1:18">
      <c r="A79" s="26"/>
      <c r="B79" s="26"/>
      <c r="C79" s="35"/>
      <c r="D79" s="27"/>
      <c r="E79" s="27"/>
      <c r="F79" s="31"/>
      <c r="G79" s="27"/>
      <c r="H79" s="93"/>
      <c r="I79" s="27"/>
      <c r="J79" s="26"/>
      <c r="K79" s="26"/>
      <c r="L79" s="27"/>
      <c r="M79" s="27"/>
      <c r="N79" s="163"/>
      <c r="O79" s="164"/>
      <c r="P79" s="27"/>
      <c r="Q79" s="27"/>
    </row>
    <row r="80" spans="1:18">
      <c r="A80" s="26"/>
      <c r="B80" s="26"/>
      <c r="C80" s="26"/>
      <c r="D80" s="27"/>
      <c r="E80" s="27"/>
      <c r="F80" s="27"/>
      <c r="G80" s="27"/>
      <c r="H80" s="28"/>
      <c r="I80" s="27"/>
      <c r="J80" s="26"/>
      <c r="K80" s="27"/>
      <c r="L80" s="27"/>
      <c r="M80" s="27"/>
      <c r="N80" s="163"/>
      <c r="O80" s="164"/>
      <c r="P80" s="27"/>
      <c r="Q80" s="27"/>
    </row>
    <row r="81" spans="1:17">
      <c r="A81" s="26"/>
      <c r="B81" s="26"/>
      <c r="C81" s="26"/>
      <c r="D81" s="27"/>
      <c r="E81" s="27"/>
      <c r="F81" s="30"/>
      <c r="G81" s="27"/>
      <c r="H81" s="28"/>
      <c r="I81" s="30"/>
      <c r="J81" s="26"/>
      <c r="K81" s="27"/>
      <c r="L81" s="27"/>
      <c r="M81" s="27"/>
      <c r="N81" s="27"/>
      <c r="O81" s="129">
        <f>+O79+O80</f>
        <v>0</v>
      </c>
      <c r="P81" s="27"/>
      <c r="Q81" s="26"/>
    </row>
    <row r="82" spans="1:17">
      <c r="A82" s="26"/>
      <c r="B82" s="26"/>
      <c r="C82" s="35"/>
      <c r="D82" s="27"/>
      <c r="E82" s="27"/>
      <c r="F82" s="31"/>
      <c r="G82" s="27"/>
      <c r="H82" s="28"/>
      <c r="I82" s="27"/>
      <c r="J82" s="26"/>
      <c r="K82" s="94"/>
      <c r="L82" s="94"/>
      <c r="M82" s="27"/>
      <c r="N82" s="27"/>
      <c r="O82" s="27"/>
      <c r="P82" s="27"/>
      <c r="Q82" s="26"/>
    </row>
    <row r="83" spans="1:17">
      <c r="A83" s="26"/>
      <c r="B83" s="26"/>
      <c r="C83" s="26"/>
      <c r="D83" s="27"/>
      <c r="E83" s="27"/>
      <c r="F83" s="27"/>
      <c r="G83" s="27"/>
      <c r="H83" s="28"/>
      <c r="I83" s="27"/>
      <c r="J83" s="27"/>
      <c r="K83" s="26"/>
      <c r="L83" s="26"/>
      <c r="M83" s="27"/>
      <c r="N83" s="27"/>
      <c r="O83" s="27"/>
      <c r="P83" s="27"/>
      <c r="Q83" s="26"/>
    </row>
    <row r="84" spans="1:17">
      <c r="A84" s="26"/>
      <c r="B84" s="26"/>
      <c r="C84" s="26"/>
      <c r="D84" s="26"/>
      <c r="E84" s="26"/>
      <c r="F84" s="26"/>
      <c r="G84" s="26"/>
      <c r="H84" s="95"/>
      <c r="I84" s="26"/>
      <c r="J84" s="26"/>
      <c r="K84" s="26"/>
      <c r="L84" s="26"/>
      <c r="M84" s="26"/>
      <c r="N84" s="26"/>
      <c r="O84" s="96"/>
      <c r="P84" s="96"/>
      <c r="Q84" s="96"/>
    </row>
    <row r="85" spans="1:17">
      <c r="A85" s="26"/>
      <c r="B85" s="26"/>
      <c r="C85" s="26"/>
      <c r="D85" s="26"/>
      <c r="E85" s="26"/>
      <c r="F85" s="26"/>
      <c r="G85" s="26"/>
      <c r="H85" s="95"/>
      <c r="I85" s="26"/>
      <c r="J85" s="26"/>
      <c r="K85" s="26"/>
      <c r="L85" s="26"/>
      <c r="M85" s="26"/>
      <c r="N85" s="26"/>
      <c r="O85" s="96"/>
      <c r="P85" s="96"/>
      <c r="Q85" s="96"/>
    </row>
    <row r="86" spans="1:17">
      <c r="A86" s="97"/>
      <c r="B86" s="97"/>
      <c r="C86" s="97"/>
      <c r="D86" s="26"/>
      <c r="E86" s="26"/>
      <c r="F86" s="26"/>
      <c r="G86" s="26"/>
      <c r="H86" s="95"/>
      <c r="I86" s="26"/>
      <c r="J86" s="26"/>
      <c r="K86" s="26"/>
      <c r="L86" s="26"/>
      <c r="M86" s="26"/>
      <c r="N86" s="26"/>
      <c r="O86" s="96"/>
      <c r="P86" s="96"/>
      <c r="Q86" s="96"/>
    </row>
    <row r="87" spans="1:17" s="34" customFormat="1">
      <c r="A87" s="98"/>
      <c r="B87" s="99"/>
      <c r="C87" s="99"/>
      <c r="D87" s="100"/>
      <c r="E87" s="100"/>
      <c r="F87" s="100"/>
      <c r="G87" s="100"/>
      <c r="H87" s="101"/>
      <c r="I87" s="100"/>
      <c r="J87" s="100"/>
      <c r="K87" s="100"/>
      <c r="L87" s="100"/>
      <c r="M87" s="100"/>
      <c r="N87" s="100"/>
      <c r="O87" s="102"/>
      <c r="P87" s="102"/>
      <c r="Q87" s="102"/>
    </row>
    <row r="88" spans="1:17">
      <c r="A88" s="103"/>
      <c r="B88" s="103"/>
      <c r="C88" s="103"/>
      <c r="D88" s="26"/>
      <c r="E88" s="26"/>
      <c r="F88" s="26"/>
      <c r="G88" s="26"/>
      <c r="H88" s="95"/>
      <c r="I88" s="26"/>
      <c r="J88" s="26"/>
      <c r="K88" s="26"/>
      <c r="L88" s="26"/>
      <c r="M88" s="26"/>
      <c r="N88" s="26"/>
      <c r="O88" s="26"/>
      <c r="P88" s="26"/>
      <c r="Q88" s="26"/>
    </row>
    <row r="89" spans="1:17" s="34" customFormat="1" ht="12.75" customHeight="1">
      <c r="A89" s="211"/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</row>
    <row r="90" spans="1:17" ht="12.75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</row>
    <row r="91" spans="1:17">
      <c r="A91" s="103"/>
      <c r="B91" s="103"/>
      <c r="C91" s="103"/>
      <c r="D91" s="26"/>
      <c r="E91" s="26"/>
      <c r="F91" s="26"/>
      <c r="G91" s="26"/>
      <c r="H91" s="95"/>
      <c r="I91" s="26"/>
      <c r="J91" s="26"/>
      <c r="K91" s="26"/>
      <c r="L91" s="26"/>
      <c r="M91" s="26"/>
      <c r="N91" s="26"/>
      <c r="O91" s="26"/>
      <c r="P91" s="26"/>
      <c r="Q91" s="26"/>
    </row>
    <row r="92" spans="1:17">
      <c r="A92" s="103"/>
      <c r="B92" s="103"/>
      <c r="C92" s="103"/>
      <c r="D92" s="26"/>
      <c r="E92" s="26"/>
      <c r="F92" s="26"/>
      <c r="G92" s="26"/>
      <c r="H92" s="95"/>
      <c r="I92" s="26"/>
      <c r="J92" s="26"/>
      <c r="K92" s="26"/>
      <c r="L92" s="26"/>
      <c r="M92" s="26"/>
      <c r="N92" s="26"/>
      <c r="O92" s="26"/>
      <c r="P92" s="26"/>
      <c r="Q92" s="26"/>
    </row>
    <row r="93" spans="1:17">
      <c r="A93" s="104"/>
      <c r="B93" s="104"/>
      <c r="C93" s="104"/>
      <c r="D93" s="91"/>
      <c r="E93" s="91"/>
      <c r="F93" s="91"/>
      <c r="G93" s="91"/>
      <c r="H93" s="105"/>
      <c r="I93" s="26"/>
      <c r="J93" s="26"/>
      <c r="K93" s="26"/>
      <c r="L93" s="26"/>
      <c r="M93" s="26"/>
      <c r="N93" s="26"/>
      <c r="O93" s="26"/>
      <c r="P93" s="26"/>
      <c r="Q93" s="26"/>
    </row>
    <row r="94" spans="1:17">
      <c r="A94" s="103"/>
      <c r="B94" s="103"/>
      <c r="C94" s="103"/>
      <c r="D94" s="26"/>
      <c r="E94" s="26"/>
      <c r="F94" s="26"/>
      <c r="G94" s="26"/>
      <c r="H94" s="95"/>
      <c r="I94" s="26"/>
      <c r="J94" s="26"/>
      <c r="K94" s="26"/>
      <c r="L94" s="26"/>
      <c r="M94" s="26"/>
      <c r="N94" s="26"/>
      <c r="O94" s="26"/>
      <c r="P94" s="26"/>
      <c r="Q94" s="26"/>
    </row>
    <row r="95" spans="1:17">
      <c r="A95" s="103"/>
      <c r="B95" s="103"/>
      <c r="C95" s="103"/>
      <c r="D95" s="26"/>
      <c r="E95" s="26"/>
      <c r="F95" s="26"/>
      <c r="G95" s="26"/>
      <c r="H95" s="95"/>
      <c r="I95" s="26"/>
      <c r="J95" s="26"/>
      <c r="K95" s="26"/>
      <c r="L95" s="26"/>
      <c r="M95" s="26"/>
      <c r="N95" s="26"/>
      <c r="O95" s="26"/>
      <c r="P95" s="26"/>
      <c r="Q95" s="26"/>
    </row>
    <row r="96" spans="1:17" ht="15">
      <c r="A96" s="48"/>
      <c r="B96" s="48"/>
      <c r="C96" s="48"/>
      <c r="D96" s="47"/>
      <c r="E96" s="47"/>
      <c r="F96" s="47"/>
      <c r="G96" s="47"/>
      <c r="H96" s="51"/>
      <c r="I96" s="47"/>
      <c r="J96" s="47"/>
      <c r="K96" s="47"/>
      <c r="L96" s="47"/>
      <c r="M96" s="47"/>
      <c r="N96" s="47"/>
      <c r="O96" s="47"/>
      <c r="P96" s="47"/>
      <c r="Q96" s="47"/>
    </row>
    <row r="97" spans="1:17" s="25" customFormat="1" ht="15">
      <c r="A97" s="49"/>
      <c r="B97" s="49"/>
      <c r="C97" s="49"/>
      <c r="D97" s="46"/>
      <c r="E97" s="46"/>
      <c r="F97" s="46"/>
      <c r="G97" s="46"/>
      <c r="H97" s="52"/>
      <c r="I97" s="46"/>
      <c r="J97" s="46"/>
      <c r="K97" s="46"/>
      <c r="L97" s="46"/>
      <c r="M97" s="46"/>
      <c r="N97" s="46"/>
      <c r="O97" s="46"/>
      <c r="P97" s="46"/>
      <c r="Q97" s="46"/>
    </row>
    <row r="98" spans="1:17" ht="15">
      <c r="A98" s="48"/>
      <c r="B98" s="48"/>
      <c r="C98" s="48"/>
      <c r="D98" s="47"/>
      <c r="E98" s="47"/>
      <c r="F98" s="47"/>
      <c r="G98" s="47"/>
      <c r="H98" s="51"/>
      <c r="I98" s="47"/>
      <c r="J98" s="47"/>
      <c r="K98" s="47"/>
      <c r="L98" s="47"/>
      <c r="M98" s="47"/>
      <c r="N98" s="47"/>
      <c r="O98" s="47"/>
      <c r="P98" s="47"/>
      <c r="Q98" s="47"/>
    </row>
    <row r="99" spans="1:17" ht="15">
      <c r="A99" s="48"/>
      <c r="B99" s="50"/>
      <c r="C99" s="50"/>
      <c r="D99" s="47"/>
      <c r="E99" s="47"/>
      <c r="F99" s="47"/>
      <c r="G99" s="47"/>
      <c r="H99" s="51"/>
      <c r="I99" s="47"/>
      <c r="J99" s="47"/>
      <c r="K99" s="47"/>
      <c r="L99" s="47"/>
      <c r="M99" s="47"/>
      <c r="N99" s="47"/>
      <c r="O99" s="47"/>
      <c r="P99" s="47"/>
      <c r="Q99" s="47"/>
    </row>
    <row r="100" spans="1:17" ht="15">
      <c r="A100" s="48"/>
      <c r="B100" s="50"/>
      <c r="C100" s="50"/>
      <c r="D100" s="47"/>
      <c r="E100" s="47"/>
      <c r="F100" s="47"/>
      <c r="G100" s="47"/>
      <c r="H100" s="51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17" ht="15">
      <c r="A101" s="48"/>
      <c r="B101" s="50"/>
      <c r="C101" s="50"/>
      <c r="D101" s="47"/>
      <c r="E101" s="47"/>
      <c r="F101" s="47"/>
      <c r="G101" s="47"/>
      <c r="H101" s="51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1:17" ht="15">
      <c r="A102" s="47"/>
      <c r="B102" s="47"/>
      <c r="C102" s="47"/>
      <c r="D102" s="47"/>
      <c r="E102" s="47"/>
      <c r="F102" s="47"/>
      <c r="G102" s="47"/>
      <c r="H102" s="51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1:17" ht="15">
      <c r="A103" s="47"/>
      <c r="B103" s="47"/>
      <c r="C103" s="47"/>
      <c r="D103" s="47"/>
      <c r="E103" s="47"/>
      <c r="F103" s="47"/>
      <c r="G103" s="47"/>
      <c r="H103" s="51"/>
      <c r="I103" s="47"/>
      <c r="J103" s="47"/>
      <c r="K103" s="47"/>
      <c r="L103" s="47"/>
      <c r="M103" s="47"/>
      <c r="N103" s="47"/>
      <c r="O103" s="47"/>
      <c r="P103" s="47"/>
      <c r="Q103" s="47"/>
    </row>
  </sheetData>
  <mergeCells count="23">
    <mergeCell ref="I4:O4"/>
    <mergeCell ref="P4:Q4"/>
    <mergeCell ref="A6:A7"/>
    <mergeCell ref="B6:B7"/>
    <mergeCell ref="C6:C7"/>
    <mergeCell ref="D6:D7"/>
    <mergeCell ref="E6:E7"/>
    <mergeCell ref="F6:F7"/>
    <mergeCell ref="G6:G7"/>
    <mergeCell ref="H6:H7"/>
    <mergeCell ref="I6:O6"/>
    <mergeCell ref="P6:Q6"/>
    <mergeCell ref="A8:G8"/>
    <mergeCell ref="A68:Q68"/>
    <mergeCell ref="A31:Q31"/>
    <mergeCell ref="G72:H72"/>
    <mergeCell ref="A90:Q90"/>
    <mergeCell ref="A89:Q89"/>
    <mergeCell ref="A71:H71"/>
    <mergeCell ref="A30:H30"/>
    <mergeCell ref="A17:H17"/>
    <mergeCell ref="A16:H16"/>
    <mergeCell ref="A67:H67"/>
  </mergeCells>
  <dataValidations count="1">
    <dataValidation type="list" allowBlank="1" showInputMessage="1" showErrorMessage="1" sqref="B72" xr:uid="{00000000-0002-0000-0100-000000000000}">
      <formula1>#REF!</formula1>
    </dataValidation>
  </dataValidations>
  <printOptions horizontalCentered="1"/>
  <pageMargins left="0.11811023622047245" right="0.35433070866141736" top="0.74803149606299213" bottom="0.74803149606299213" header="0.11811023622047245" footer="0.11811023622047245"/>
  <pageSetup paperSize="5" scale="50" fitToHeight="0" orientation="landscape" r:id="rId1"/>
  <headerFooter>
    <oddHeader xml:space="preserve">&amp;L
&amp;R
</oddHead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tabSelected="1" view="pageBreakPreview" zoomScale="70" zoomScaleNormal="70" zoomScaleSheetLayoutView="70" workbookViewId="0">
      <selection activeCell="O20" sqref="O20"/>
    </sheetView>
  </sheetViews>
  <sheetFormatPr baseColWidth="10" defaultColWidth="11.42578125" defaultRowHeight="12.75"/>
  <cols>
    <col min="1" max="1" width="15.28515625" style="32" customWidth="1"/>
    <col min="2" max="2" width="20.7109375" style="32" customWidth="1"/>
    <col min="3" max="3" width="22.28515625" style="32" customWidth="1"/>
    <col min="4" max="4" width="29.7109375" style="32" customWidth="1"/>
    <col min="5" max="5" width="15.85546875" style="32" customWidth="1"/>
    <col min="6" max="6" width="16.85546875" style="32" customWidth="1"/>
    <col min="7" max="7" width="22.7109375" style="32" customWidth="1"/>
    <col min="8" max="8" width="15.85546875" style="53" customWidth="1"/>
    <col min="9" max="9" width="17.7109375" style="32" customWidth="1"/>
    <col min="10" max="10" width="17.140625" style="32" customWidth="1"/>
    <col min="11" max="11" width="17.5703125" style="32" customWidth="1"/>
    <col min="12" max="12" width="20.5703125" style="32" customWidth="1"/>
    <col min="13" max="14" width="17.140625" style="32" customWidth="1"/>
    <col min="15" max="15" width="17.28515625" style="32" customWidth="1"/>
    <col min="16" max="16" width="16.28515625" style="32" customWidth="1"/>
    <col min="17" max="17" width="14.5703125" style="32" customWidth="1"/>
    <col min="18" max="18" width="13.5703125" style="32" bestFit="1" customWidth="1"/>
    <col min="19" max="16384" width="11.42578125" style="32"/>
  </cols>
  <sheetData>
    <row r="1" spans="1:18" s="111" customFormat="1" ht="19.5">
      <c r="A1" s="169"/>
      <c r="B1" s="170" t="s">
        <v>160</v>
      </c>
      <c r="C1" s="124"/>
      <c r="D1" s="124"/>
      <c r="E1" s="124"/>
      <c r="F1" s="27"/>
      <c r="G1" s="27"/>
      <c r="H1" s="28"/>
      <c r="I1" s="27"/>
      <c r="J1" s="27"/>
      <c r="K1" s="27"/>
      <c r="L1" s="27"/>
      <c r="M1" s="27"/>
      <c r="N1" s="27"/>
      <c r="O1" s="167" t="s">
        <v>138</v>
      </c>
      <c r="P1" s="125"/>
      <c r="Q1" s="126"/>
    </row>
    <row r="2" spans="1:18" s="111" customFormat="1" ht="20.100000000000001" customHeight="1">
      <c r="A2" s="30"/>
      <c r="B2" s="171" t="s">
        <v>282</v>
      </c>
      <c r="C2" s="30"/>
      <c r="D2" s="27"/>
      <c r="E2" s="30"/>
      <c r="F2" s="30"/>
      <c r="G2" s="30"/>
      <c r="H2" s="92"/>
      <c r="I2" s="30"/>
      <c r="J2" s="30"/>
      <c r="K2" s="30"/>
      <c r="L2" s="30"/>
      <c r="M2" s="30"/>
      <c r="N2" s="30"/>
      <c r="O2" s="30"/>
      <c r="P2" s="30"/>
      <c r="Q2" s="27"/>
    </row>
    <row r="3" spans="1:18" s="111" customFormat="1" ht="20.100000000000001" customHeight="1">
      <c r="A3" s="168"/>
      <c r="B3" s="171" t="s">
        <v>324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27"/>
    </row>
    <row r="4" spans="1:18" s="127" customFormat="1" ht="20.100000000000001" customHeight="1">
      <c r="A4" s="173"/>
      <c r="B4" s="173"/>
      <c r="C4" s="173"/>
      <c r="D4" s="173"/>
      <c r="E4" s="173"/>
      <c r="F4" s="173"/>
      <c r="G4" s="173"/>
      <c r="H4" s="173"/>
      <c r="I4" s="224"/>
      <c r="J4" s="224"/>
      <c r="K4" s="224"/>
      <c r="L4" s="224"/>
      <c r="M4" s="224"/>
      <c r="N4" s="224"/>
      <c r="O4" s="224"/>
      <c r="P4" s="224"/>
      <c r="Q4" s="224"/>
    </row>
    <row r="5" spans="1:18" s="127" customFormat="1" ht="20.100000000000001" customHeight="1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</row>
    <row r="6" spans="1:18" s="33" customFormat="1" ht="19.5" customHeight="1">
      <c r="A6" s="225" t="s">
        <v>189</v>
      </c>
      <c r="B6" s="225" t="s">
        <v>125</v>
      </c>
      <c r="C6" s="225" t="s">
        <v>126</v>
      </c>
      <c r="D6" s="225" t="s">
        <v>127</v>
      </c>
      <c r="E6" s="225" t="s">
        <v>128</v>
      </c>
      <c r="F6" s="225" t="s">
        <v>129</v>
      </c>
      <c r="G6" s="225" t="s">
        <v>122</v>
      </c>
      <c r="H6" s="225" t="s">
        <v>2</v>
      </c>
      <c r="I6" s="225" t="s">
        <v>121</v>
      </c>
      <c r="J6" s="225"/>
      <c r="K6" s="225"/>
      <c r="L6" s="225"/>
      <c r="M6" s="225"/>
      <c r="N6" s="225"/>
      <c r="O6" s="225"/>
      <c r="P6" s="227" t="s">
        <v>130</v>
      </c>
      <c r="Q6" s="227"/>
    </row>
    <row r="7" spans="1:18" s="33" customFormat="1" ht="38.25" customHeight="1">
      <c r="A7" s="225"/>
      <c r="B7" s="225"/>
      <c r="C7" s="225"/>
      <c r="D7" s="225"/>
      <c r="E7" s="225"/>
      <c r="F7" s="226"/>
      <c r="G7" s="226"/>
      <c r="H7" s="225"/>
      <c r="I7" s="175" t="s">
        <v>123</v>
      </c>
      <c r="J7" s="175" t="s">
        <v>131</v>
      </c>
      <c r="K7" s="175" t="s">
        <v>132</v>
      </c>
      <c r="L7" s="175" t="s">
        <v>133</v>
      </c>
      <c r="M7" s="175" t="s">
        <v>124</v>
      </c>
      <c r="N7" s="175" t="s">
        <v>134</v>
      </c>
      <c r="O7" s="175" t="s">
        <v>135</v>
      </c>
      <c r="P7" s="174" t="s">
        <v>136</v>
      </c>
      <c r="Q7" s="174" t="s">
        <v>137</v>
      </c>
      <c r="R7" s="42"/>
    </row>
    <row r="8" spans="1:18" s="33" customFormat="1" ht="27.6" customHeight="1">
      <c r="A8" s="203" t="s">
        <v>157</v>
      </c>
      <c r="B8" s="203"/>
      <c r="C8" s="203"/>
      <c r="D8" s="203"/>
      <c r="E8" s="203"/>
      <c r="F8" s="203"/>
      <c r="G8" s="203"/>
      <c r="H8" s="75"/>
      <c r="I8" s="172"/>
      <c r="J8" s="172"/>
      <c r="K8" s="172"/>
      <c r="L8" s="172"/>
      <c r="M8" s="172"/>
      <c r="N8" s="172"/>
      <c r="O8" s="172"/>
      <c r="P8" s="75"/>
      <c r="Q8" s="75"/>
      <c r="R8" s="39"/>
    </row>
    <row r="9" spans="1:18" s="41" customFormat="1" ht="55.15" customHeight="1">
      <c r="A9" s="57" t="s">
        <v>323</v>
      </c>
      <c r="B9" s="37" t="s">
        <v>221</v>
      </c>
      <c r="C9" s="36" t="s">
        <v>157</v>
      </c>
      <c r="D9" s="81" t="s">
        <v>325</v>
      </c>
      <c r="E9" s="54" t="s">
        <v>227</v>
      </c>
      <c r="F9" s="38" t="s">
        <v>233</v>
      </c>
      <c r="G9" s="69" t="s">
        <v>233</v>
      </c>
      <c r="H9" s="158">
        <v>45</v>
      </c>
      <c r="I9" s="179">
        <v>52508</v>
      </c>
      <c r="J9" s="74">
        <v>52508</v>
      </c>
      <c r="K9" s="74">
        <v>52508</v>
      </c>
      <c r="L9" s="74">
        <v>52508</v>
      </c>
      <c r="M9" s="74">
        <v>52508</v>
      </c>
      <c r="N9" s="74">
        <v>52508</v>
      </c>
      <c r="O9" s="106">
        <f>+I9-N9</f>
        <v>0</v>
      </c>
      <c r="P9" s="107">
        <f>+N9/I9</f>
        <v>1</v>
      </c>
      <c r="Q9" s="107">
        <f t="shared" ref="Q9" si="0">+N9/I9</f>
        <v>1</v>
      </c>
      <c r="R9" s="40"/>
    </row>
    <row r="10" spans="1:18" s="41" customFormat="1" ht="26.45" customHeight="1">
      <c r="A10" s="221" t="s">
        <v>152</v>
      </c>
      <c r="B10" s="222"/>
      <c r="C10" s="222"/>
      <c r="D10" s="222"/>
      <c r="E10" s="222"/>
      <c r="F10" s="222"/>
      <c r="G10" s="222"/>
      <c r="H10" s="223"/>
      <c r="I10" s="77">
        <f t="shared" ref="I10:N10" si="1">SUM(I9:I9)</f>
        <v>52508</v>
      </c>
      <c r="J10" s="77">
        <f t="shared" si="1"/>
        <v>52508</v>
      </c>
      <c r="K10" s="77">
        <f t="shared" si="1"/>
        <v>52508</v>
      </c>
      <c r="L10" s="77">
        <f t="shared" si="1"/>
        <v>52508</v>
      </c>
      <c r="M10" s="77">
        <f t="shared" si="1"/>
        <v>52508</v>
      </c>
      <c r="N10" s="77">
        <f t="shared" si="1"/>
        <v>52508</v>
      </c>
      <c r="O10" s="150">
        <v>0</v>
      </c>
      <c r="P10" s="57"/>
      <c r="Q10" s="57"/>
      <c r="R10" s="40"/>
    </row>
    <row r="11" spans="1:18">
      <c r="A11" s="91"/>
      <c r="B11" s="26"/>
      <c r="C11" s="26"/>
      <c r="D11" s="26"/>
      <c r="E11" s="26"/>
      <c r="F11" s="26"/>
      <c r="G11" s="26"/>
      <c r="H11" s="92" t="s">
        <v>1</v>
      </c>
      <c r="I11" s="185">
        <f>+I10</f>
        <v>52508</v>
      </c>
      <c r="J11" s="185">
        <f t="shared" ref="J11:O11" si="2">+J10</f>
        <v>52508</v>
      </c>
      <c r="K11" s="185">
        <f t="shared" si="2"/>
        <v>52508</v>
      </c>
      <c r="L11" s="185">
        <f t="shared" si="2"/>
        <v>52508</v>
      </c>
      <c r="M11" s="185">
        <f t="shared" si="2"/>
        <v>52508</v>
      </c>
      <c r="N11" s="185">
        <f t="shared" si="2"/>
        <v>52508</v>
      </c>
      <c r="O11" s="185">
        <f t="shared" si="2"/>
        <v>0</v>
      </c>
      <c r="P11" s="26"/>
      <c r="Q11" s="26"/>
    </row>
    <row r="12" spans="1:18">
      <c r="A12" s="91"/>
      <c r="B12" s="26"/>
      <c r="C12" s="26"/>
      <c r="D12" s="26"/>
      <c r="E12" s="26"/>
      <c r="F12" s="26"/>
      <c r="G12" s="26"/>
      <c r="H12" s="92"/>
      <c r="I12" s="165"/>
      <c r="J12" s="165"/>
      <c r="K12" s="165"/>
      <c r="L12" s="165"/>
      <c r="M12" s="165"/>
      <c r="N12" s="165"/>
      <c r="O12" s="165"/>
      <c r="P12" s="26"/>
      <c r="Q12" s="26"/>
    </row>
    <row r="13" spans="1:18">
      <c r="A13" s="91"/>
      <c r="B13" s="26"/>
      <c r="C13" s="26"/>
      <c r="D13" s="26"/>
      <c r="E13" s="26"/>
      <c r="F13" s="26"/>
      <c r="G13" s="26"/>
      <c r="H13" s="92"/>
      <c r="I13" s="165"/>
      <c r="J13" s="165"/>
      <c r="K13" s="165"/>
      <c r="L13" s="165"/>
      <c r="M13" s="165"/>
      <c r="N13" s="165"/>
      <c r="O13" s="165"/>
      <c r="P13" s="26"/>
      <c r="Q13" s="26"/>
    </row>
    <row r="14" spans="1:18">
      <c r="A14" s="91"/>
      <c r="B14" s="26"/>
      <c r="C14" s="26"/>
      <c r="D14" s="26"/>
      <c r="E14" s="26"/>
      <c r="F14" s="26"/>
      <c r="G14" s="26"/>
      <c r="H14" s="92"/>
      <c r="I14" s="165"/>
      <c r="J14" s="165"/>
      <c r="K14" s="165"/>
      <c r="L14" s="165"/>
      <c r="M14" s="165"/>
      <c r="N14" s="165"/>
      <c r="O14" s="165"/>
      <c r="P14" s="26"/>
      <c r="Q14" s="26"/>
    </row>
    <row r="15" spans="1:18">
      <c r="A15" s="91"/>
      <c r="B15" s="26"/>
      <c r="C15" s="26"/>
      <c r="D15" s="26"/>
      <c r="E15" s="26"/>
      <c r="F15" s="26"/>
      <c r="G15" s="26"/>
      <c r="H15" s="92"/>
      <c r="I15" s="165"/>
      <c r="J15" s="165"/>
      <c r="K15" s="165"/>
      <c r="L15" s="165"/>
      <c r="M15" s="165"/>
      <c r="N15" s="165"/>
      <c r="O15" s="165"/>
      <c r="P15" s="26"/>
      <c r="Q15" s="26"/>
    </row>
    <row r="16" spans="1:18">
      <c r="A16" s="91"/>
      <c r="B16" s="26"/>
      <c r="C16" s="26"/>
      <c r="D16" s="26"/>
      <c r="E16" s="26"/>
      <c r="F16" s="26"/>
      <c r="G16" s="26"/>
      <c r="H16" s="92"/>
      <c r="I16" s="165"/>
      <c r="J16" s="165"/>
      <c r="K16" s="165"/>
      <c r="L16" s="165"/>
      <c r="M16" s="165"/>
      <c r="N16" s="165"/>
      <c r="O16" s="165"/>
      <c r="P16" s="26"/>
      <c r="Q16" s="26"/>
    </row>
    <row r="17" spans="1:17">
      <c r="A17" s="26"/>
      <c r="B17" s="26"/>
      <c r="C17" s="35"/>
      <c r="D17" s="27"/>
      <c r="E17" s="27"/>
      <c r="F17" s="31"/>
      <c r="G17" s="27"/>
      <c r="H17" s="93"/>
      <c r="I17" s="27"/>
      <c r="J17" s="26"/>
      <c r="K17" s="26"/>
      <c r="L17" s="27"/>
      <c r="M17" s="27"/>
      <c r="N17" s="163"/>
      <c r="O17" s="164"/>
      <c r="P17" s="27"/>
      <c r="Q17" s="27"/>
    </row>
    <row r="18" spans="1:17">
      <c r="A18" s="26"/>
      <c r="B18" s="26"/>
      <c r="C18" s="26"/>
      <c r="D18" s="27"/>
      <c r="E18" s="27"/>
      <c r="F18" s="27"/>
      <c r="G18" s="27"/>
      <c r="H18" s="28"/>
      <c r="I18" s="27"/>
      <c r="J18" s="26"/>
      <c r="K18" s="27"/>
      <c r="L18" s="27"/>
      <c r="M18" s="27"/>
      <c r="N18" s="163"/>
      <c r="O18" s="164"/>
      <c r="P18" s="27"/>
      <c r="Q18" s="27"/>
    </row>
    <row r="19" spans="1:17">
      <c r="A19" s="26"/>
      <c r="B19" s="26"/>
      <c r="C19" s="26"/>
      <c r="D19" s="27"/>
      <c r="E19" s="27"/>
      <c r="F19" s="30"/>
      <c r="G19" s="27"/>
      <c r="H19" s="28"/>
      <c r="I19" s="30"/>
      <c r="J19" s="26"/>
      <c r="K19" s="27"/>
      <c r="L19" s="27"/>
      <c r="M19" s="27"/>
      <c r="N19" s="27"/>
      <c r="O19" s="129">
        <f>+O17+O18</f>
        <v>0</v>
      </c>
      <c r="P19" s="27"/>
      <c r="Q19" s="26"/>
    </row>
    <row r="20" spans="1:17">
      <c r="A20" s="26"/>
      <c r="B20" s="26"/>
      <c r="C20" s="35"/>
      <c r="D20" s="27"/>
      <c r="E20" s="27"/>
      <c r="F20" s="31"/>
      <c r="G20" s="27"/>
      <c r="H20" s="28"/>
      <c r="I20" s="27"/>
      <c r="J20" s="26"/>
      <c r="K20" s="94"/>
      <c r="L20" s="94"/>
      <c r="M20" s="27"/>
      <c r="N20" s="27"/>
      <c r="O20" s="27"/>
      <c r="P20" s="27"/>
      <c r="Q20" s="26"/>
    </row>
    <row r="21" spans="1:17">
      <c r="A21" s="26"/>
      <c r="B21" s="26"/>
      <c r="C21" s="26"/>
      <c r="D21" s="27"/>
      <c r="E21" s="27"/>
      <c r="F21" s="27"/>
      <c r="G21" s="27"/>
      <c r="H21" s="28"/>
      <c r="I21" s="27"/>
      <c r="J21" s="27"/>
      <c r="K21" s="26"/>
      <c r="L21" s="26"/>
      <c r="M21" s="27"/>
      <c r="N21" s="27"/>
      <c r="O21" s="27"/>
      <c r="P21" s="27"/>
      <c r="Q21" s="26"/>
    </row>
    <row r="22" spans="1:17">
      <c r="A22" s="26"/>
      <c r="B22" s="26"/>
      <c r="C22" s="26"/>
      <c r="D22" s="26"/>
      <c r="E22" s="26"/>
      <c r="F22" s="26"/>
      <c r="G22" s="26"/>
      <c r="H22" s="95"/>
      <c r="I22" s="26"/>
      <c r="J22" s="26"/>
      <c r="K22" s="26"/>
      <c r="L22" s="26"/>
      <c r="M22" s="26"/>
      <c r="N22" s="26"/>
      <c r="O22" s="96"/>
      <c r="P22" s="96"/>
      <c r="Q22" s="96"/>
    </row>
    <row r="23" spans="1:17">
      <c r="A23" s="26"/>
      <c r="B23" s="26"/>
      <c r="C23" s="26"/>
      <c r="D23" s="26"/>
      <c r="E23" s="26"/>
      <c r="F23" s="26"/>
      <c r="G23" s="26"/>
      <c r="H23" s="95"/>
      <c r="I23" s="26"/>
      <c r="J23" s="26"/>
      <c r="K23" s="26"/>
      <c r="L23" s="26"/>
      <c r="M23" s="26"/>
      <c r="N23" s="26"/>
      <c r="O23" s="96"/>
      <c r="P23" s="96"/>
      <c r="Q23" s="96"/>
    </row>
    <row r="24" spans="1:17">
      <c r="A24" s="97"/>
      <c r="B24" s="97"/>
      <c r="C24" s="97"/>
      <c r="D24" s="26"/>
      <c r="E24" s="26"/>
      <c r="F24" s="26"/>
      <c r="G24" s="26"/>
      <c r="H24" s="95"/>
      <c r="I24" s="26"/>
      <c r="J24" s="26"/>
      <c r="K24" s="26"/>
      <c r="L24" s="26"/>
      <c r="M24" s="26"/>
      <c r="N24" s="26"/>
      <c r="O24" s="96"/>
      <c r="P24" s="96"/>
      <c r="Q24" s="96"/>
    </row>
    <row r="25" spans="1:17" s="34" customFormat="1">
      <c r="A25" s="98"/>
      <c r="B25" s="99"/>
      <c r="C25" s="99"/>
      <c r="D25" s="100"/>
      <c r="E25" s="100"/>
      <c r="F25" s="100"/>
      <c r="G25" s="100"/>
      <c r="H25" s="101"/>
      <c r="I25" s="100"/>
      <c r="J25" s="100"/>
      <c r="K25" s="100"/>
      <c r="L25" s="100"/>
      <c r="M25" s="100"/>
      <c r="N25" s="100"/>
      <c r="O25" s="102"/>
      <c r="P25" s="102"/>
      <c r="Q25" s="102"/>
    </row>
    <row r="26" spans="1:17">
      <c r="A26" s="103"/>
      <c r="B26" s="103"/>
      <c r="C26" s="103"/>
      <c r="D26" s="26"/>
      <c r="E26" s="26"/>
      <c r="F26" s="26"/>
      <c r="G26" s="26"/>
      <c r="H26" s="95"/>
      <c r="I26" s="26"/>
      <c r="J26" s="26"/>
      <c r="K26" s="26"/>
      <c r="L26" s="26"/>
      <c r="M26" s="26"/>
      <c r="N26" s="26"/>
      <c r="O26" s="26"/>
      <c r="P26" s="26"/>
      <c r="Q26" s="26"/>
    </row>
    <row r="27" spans="1:17" s="34" customFormat="1" ht="12.75" customHeight="1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</row>
    <row r="28" spans="1:17" ht="12.75" customHeigh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</row>
    <row r="29" spans="1:17">
      <c r="A29" s="103"/>
      <c r="B29" s="103"/>
      <c r="C29" s="103"/>
      <c r="D29" s="26"/>
      <c r="E29" s="26"/>
      <c r="F29" s="26"/>
      <c r="G29" s="26"/>
      <c r="H29" s="95"/>
      <c r="I29" s="26"/>
      <c r="J29" s="26"/>
      <c r="K29" s="26"/>
      <c r="L29" s="26"/>
      <c r="M29" s="26"/>
      <c r="N29" s="26"/>
      <c r="O29" s="26"/>
      <c r="P29" s="26"/>
      <c r="Q29" s="26"/>
    </row>
    <row r="30" spans="1:17">
      <c r="A30" s="103"/>
      <c r="B30" s="103"/>
      <c r="C30" s="103"/>
      <c r="D30" s="26"/>
      <c r="E30" s="26"/>
      <c r="F30" s="26"/>
      <c r="G30" s="26"/>
      <c r="H30" s="95"/>
      <c r="I30" s="26"/>
      <c r="J30" s="26"/>
      <c r="K30" s="26"/>
      <c r="L30" s="26"/>
      <c r="M30" s="26"/>
      <c r="N30" s="26"/>
      <c r="O30" s="26"/>
      <c r="P30" s="26"/>
      <c r="Q30" s="26"/>
    </row>
    <row r="31" spans="1:17">
      <c r="A31" s="104"/>
      <c r="B31" s="104"/>
      <c r="C31" s="104"/>
      <c r="D31" s="91"/>
      <c r="E31" s="91"/>
      <c r="F31" s="91"/>
      <c r="G31" s="91"/>
      <c r="H31" s="105"/>
      <c r="I31" s="26"/>
      <c r="J31" s="26"/>
      <c r="K31" s="26"/>
      <c r="L31" s="26"/>
      <c r="M31" s="26"/>
      <c r="N31" s="26"/>
      <c r="O31" s="26"/>
      <c r="P31" s="26"/>
      <c r="Q31" s="26"/>
    </row>
    <row r="32" spans="1:17">
      <c r="A32" s="103"/>
      <c r="B32" s="103"/>
      <c r="C32" s="103"/>
      <c r="D32" s="26"/>
      <c r="E32" s="26"/>
      <c r="F32" s="26"/>
      <c r="G32" s="26"/>
      <c r="H32" s="95"/>
      <c r="I32" s="26"/>
      <c r="J32" s="26"/>
      <c r="K32" s="26"/>
      <c r="L32" s="26"/>
      <c r="M32" s="26"/>
      <c r="N32" s="26"/>
      <c r="O32" s="26"/>
      <c r="P32" s="26"/>
      <c r="Q32" s="26"/>
    </row>
    <row r="33" spans="1:17">
      <c r="A33" s="103"/>
      <c r="B33" s="103"/>
      <c r="C33" s="103"/>
      <c r="D33" s="26"/>
      <c r="E33" s="26"/>
      <c r="F33" s="26"/>
      <c r="G33" s="26"/>
      <c r="H33" s="95"/>
      <c r="I33" s="26"/>
      <c r="J33" s="26"/>
      <c r="K33" s="26"/>
      <c r="L33" s="26"/>
      <c r="M33" s="26"/>
      <c r="N33" s="26"/>
      <c r="O33" s="26"/>
      <c r="P33" s="26"/>
      <c r="Q33" s="26"/>
    </row>
    <row r="34" spans="1:17" ht="15">
      <c r="A34" s="48"/>
      <c r="B34" s="48"/>
      <c r="C34" s="48"/>
      <c r="D34" s="47"/>
      <c r="E34" s="47"/>
      <c r="F34" s="47"/>
      <c r="G34" s="47"/>
      <c r="H34" s="51"/>
      <c r="I34" s="47"/>
      <c r="J34" s="47"/>
      <c r="K34" s="47"/>
      <c r="L34" s="47"/>
      <c r="M34" s="47"/>
      <c r="N34" s="47"/>
      <c r="O34" s="47"/>
      <c r="P34" s="47"/>
      <c r="Q34" s="47"/>
    </row>
    <row r="35" spans="1:17" s="25" customFormat="1" ht="15">
      <c r="A35" s="49"/>
      <c r="B35" s="49"/>
      <c r="C35" s="49"/>
      <c r="D35" s="46"/>
      <c r="E35" s="46"/>
      <c r="F35" s="46"/>
      <c r="G35" s="46"/>
      <c r="H35" s="52"/>
      <c r="I35" s="46"/>
      <c r="J35" s="46"/>
      <c r="K35" s="46"/>
      <c r="L35" s="46"/>
      <c r="M35" s="46"/>
      <c r="N35" s="46"/>
      <c r="O35" s="46"/>
      <c r="P35" s="46"/>
      <c r="Q35" s="46"/>
    </row>
    <row r="36" spans="1:17" ht="15">
      <c r="A36" s="48"/>
      <c r="B36" s="48"/>
      <c r="C36" s="48"/>
      <c r="D36" s="47"/>
      <c r="E36" s="47"/>
      <c r="F36" s="47"/>
      <c r="G36" s="47"/>
      <c r="H36" s="51"/>
      <c r="I36" s="47"/>
      <c r="J36" s="47"/>
      <c r="K36" s="47"/>
      <c r="L36" s="47"/>
      <c r="M36" s="47"/>
      <c r="N36" s="47"/>
      <c r="O36" s="47"/>
      <c r="P36" s="47"/>
      <c r="Q36" s="47"/>
    </row>
    <row r="37" spans="1:17" ht="15">
      <c r="A37" s="48"/>
      <c r="B37" s="50"/>
      <c r="C37" s="50"/>
      <c r="D37" s="47"/>
      <c r="E37" s="47"/>
      <c r="F37" s="47"/>
      <c r="G37" s="47"/>
      <c r="H37" s="51"/>
      <c r="I37" s="47"/>
      <c r="J37" s="47"/>
      <c r="K37" s="47"/>
      <c r="L37" s="47"/>
      <c r="M37" s="47"/>
      <c r="N37" s="47"/>
      <c r="O37" s="47"/>
      <c r="P37" s="47"/>
      <c r="Q37" s="47"/>
    </row>
    <row r="38" spans="1:17" ht="15">
      <c r="A38" s="48"/>
      <c r="B38" s="50"/>
      <c r="C38" s="50"/>
      <c r="D38" s="47"/>
      <c r="E38" s="47"/>
      <c r="F38" s="47"/>
      <c r="G38" s="47"/>
      <c r="H38" s="51"/>
      <c r="I38" s="47"/>
      <c r="J38" s="47"/>
      <c r="K38" s="47"/>
      <c r="L38" s="47"/>
      <c r="M38" s="47"/>
      <c r="N38" s="47"/>
      <c r="O38" s="47"/>
      <c r="P38" s="47"/>
      <c r="Q38" s="47"/>
    </row>
    <row r="39" spans="1:17" ht="15">
      <c r="A39" s="48"/>
      <c r="B39" s="50"/>
      <c r="C39" s="50"/>
      <c r="D39" s="47"/>
      <c r="E39" s="47"/>
      <c r="F39" s="47"/>
      <c r="G39" s="47"/>
      <c r="H39" s="51"/>
      <c r="I39" s="47"/>
      <c r="J39" s="47"/>
      <c r="K39" s="47"/>
      <c r="L39" s="47"/>
      <c r="M39" s="47"/>
      <c r="N39" s="47"/>
      <c r="O39" s="47"/>
      <c r="P39" s="47"/>
      <c r="Q39" s="47"/>
    </row>
    <row r="40" spans="1:17" ht="15">
      <c r="A40" s="47"/>
      <c r="B40" s="47"/>
      <c r="C40" s="47"/>
      <c r="D40" s="47"/>
      <c r="E40" s="47"/>
      <c r="F40" s="47"/>
      <c r="G40" s="47"/>
      <c r="H40" s="51"/>
      <c r="I40" s="47"/>
      <c r="J40" s="47"/>
      <c r="K40" s="47"/>
      <c r="L40" s="47"/>
      <c r="M40" s="47"/>
      <c r="N40" s="47"/>
      <c r="O40" s="47"/>
      <c r="P40" s="47"/>
      <c r="Q40" s="47"/>
    </row>
    <row r="41" spans="1:17" ht="15">
      <c r="A41" s="47"/>
      <c r="B41" s="47"/>
      <c r="C41" s="47"/>
      <c r="D41" s="47"/>
      <c r="E41" s="47"/>
      <c r="F41" s="47"/>
      <c r="G41" s="47"/>
      <c r="H41" s="51"/>
      <c r="I41" s="47"/>
      <c r="J41" s="47"/>
      <c r="K41" s="47"/>
      <c r="L41" s="47"/>
      <c r="M41" s="47"/>
      <c r="N41" s="47"/>
      <c r="O41" s="47"/>
      <c r="P41" s="47"/>
      <c r="Q41" s="47"/>
    </row>
  </sheetData>
  <mergeCells count="16">
    <mergeCell ref="I4:O4"/>
    <mergeCell ref="P4:Q4"/>
    <mergeCell ref="A6:A7"/>
    <mergeCell ref="B6:B7"/>
    <mergeCell ref="C6:C7"/>
    <mergeCell ref="D6:D7"/>
    <mergeCell ref="E6:E7"/>
    <mergeCell ref="F6:F7"/>
    <mergeCell ref="G6:G7"/>
    <mergeCell ref="H6:H7"/>
    <mergeCell ref="A28:Q28"/>
    <mergeCell ref="A27:Q27"/>
    <mergeCell ref="I6:O6"/>
    <mergeCell ref="P6:Q6"/>
    <mergeCell ref="A8:G8"/>
    <mergeCell ref="A10:H10"/>
  </mergeCells>
  <printOptions horizontalCentered="1"/>
  <pageMargins left="0.11811023622047245" right="0.27559055118110237" top="0.74803149606299213" bottom="0.74803149606299213" header="0.11811023622047245" footer="0.11811023622047245"/>
  <pageSetup paperSize="5" scale="50" fitToHeight="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Indice</vt:lpstr>
      <vt:lpstr>OP-3 FAISM </vt:lpstr>
      <vt:lpstr>OP-3 PRODDER (GTO CTE)</vt:lpstr>
      <vt:lpstr>'OP-3 FAISM '!Área_de_impresión</vt:lpstr>
      <vt:lpstr>'OP-3 PRODDER (GTO CTE)'!Área_de_impresión</vt:lpstr>
      <vt:lpstr>'OP-3 FAISM '!Títulos_a_imprimir</vt:lpstr>
      <vt:lpstr>'OP-3 PRODDER (GTO CTE)'!Títulos_a_imprimir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Memo Luis</cp:lastModifiedBy>
  <cp:lastPrinted>2022-04-20T05:45:49Z</cp:lastPrinted>
  <dcterms:created xsi:type="dcterms:W3CDTF">2008-11-04T10:53:46Z</dcterms:created>
  <dcterms:modified xsi:type="dcterms:W3CDTF">2023-11-10T18:12:21Z</dcterms:modified>
</cp:coreProperties>
</file>