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XCEL\4.6. OP\"/>
    </mc:Choice>
  </mc:AlternateContent>
  <xr:revisionPtr revIDLastSave="0" documentId="13_ncr:1_{D878D919-99ED-4C29-828A-29128A81660B}" xr6:coauthVersionLast="47" xr6:coauthVersionMax="47" xr10:uidLastSave="{00000000-0000-0000-0000-000000000000}"/>
  <bookViews>
    <workbookView xWindow="-120" yWindow="-120" windowWidth="20730" windowHeight="11040" tabRatio="755" firstSheet="1" activeTab="2" xr2:uid="{00000000-000D-0000-FFFF-FFFF00000000}"/>
  </bookViews>
  <sheets>
    <sheet name="Indice" sheetId="85" state="hidden" r:id="rId1"/>
    <sheet name="OP-3 FAISM " sheetId="205" r:id="rId2"/>
    <sheet name="OP-3 PRODDER (GTO CTE)" sheetId="206" r:id="rId3"/>
  </sheets>
  <externalReferences>
    <externalReference r:id="rId4"/>
    <externalReference r:id="rId5"/>
    <externalReference r:id="rId6"/>
  </externalReferences>
  <definedNames>
    <definedName name="_xlnm._FilterDatabase" localSheetId="1" hidden="1">'OP-3 FAISM '!$A$6:$Q$7</definedName>
    <definedName name="_xlnm._FilterDatabase" localSheetId="2" hidden="1">'OP-3 PRODDER (GTO CTE)'!$A$6:$Q$7</definedName>
    <definedName name="_xlnm.Print_Area" localSheetId="1">'OP-3 FAISM '!$A$1:$Q$112</definedName>
    <definedName name="_xlnm.Print_Area" localSheetId="2">'OP-3 PRODDER (GTO CTE)'!$A$1:$Q$50</definedName>
    <definedName name="CUMPLE" localSheetId="2">#REF!</definedName>
    <definedName name="CUMPLE">#REF!</definedName>
    <definedName name="DI">[1]Datos!$B$102:$B$109</definedName>
    <definedName name="DIM" localSheetId="2">#REF!</definedName>
    <definedName name="DIM">#REF!</definedName>
    <definedName name="EyO">[2]Dictamen!$B$16:$C$1012</definedName>
    <definedName name="G.I.">[3]LISTAS!$D$4:$D$9</definedName>
    <definedName name="GENERAL" localSheetId="2">#REF!</definedName>
    <definedName name="GENERAL">#REF!</definedName>
    <definedName name="GI">[1]Datos!$B$95:$B$99</definedName>
    <definedName name="OPINION">[2]Dictamen!$B$6:$C$11</definedName>
    <definedName name="PRODIM" localSheetId="2">'[3]ANEXO 4'!#REF!</definedName>
    <definedName name="PRODIM">'[3]ANEXO 4'!#REF!</definedName>
    <definedName name="PRODIMDF">[3]LISTAS!$B$4:$B$11</definedName>
    <definedName name="Rubro">[1]Datos!$M$2:$M$8</definedName>
    <definedName name="rvtwgwt4c" localSheetId="2">#REF!</definedName>
    <definedName name="rvtwgwt4c">#REF!</definedName>
    <definedName name="S" localSheetId="2">#REF!</definedName>
    <definedName name="S">#REF!</definedName>
    <definedName name="SDD" localSheetId="2">#REF!</definedName>
    <definedName name="SDD">#REF!</definedName>
    <definedName name="SiNo">'[1]Anexo 4A'!$X$2:$X$3</definedName>
    <definedName name="_xlnm.Print_Titles" localSheetId="1">'OP-3 FAISM '!$A:$Q,'OP-3 FAISM '!$1:$7</definedName>
    <definedName name="_xlnm.Print_Titles" localSheetId="2">'OP-3 PRODDER (GTO CTE)'!$A:$Q,'OP-3 PRODDER (GTO CTE)'!$1:$7</definedName>
  </definedNames>
  <calcPr calcId="181029"/>
</workbook>
</file>

<file path=xl/calcChain.xml><?xml version="1.0" encoding="utf-8"?>
<calcChain xmlns="http://schemas.openxmlformats.org/spreadsheetml/2006/main">
  <c r="O11" i="206" l="1"/>
  <c r="L11" i="206"/>
  <c r="M11" i="206"/>
  <c r="N11" i="206"/>
  <c r="I11" i="206"/>
  <c r="O19" i="206"/>
  <c r="N10" i="206"/>
  <c r="M10" i="206"/>
  <c r="L10" i="206"/>
  <c r="K10" i="206"/>
  <c r="K11" i="206" s="1"/>
  <c r="J10" i="206"/>
  <c r="J11" i="206" s="1"/>
  <c r="I10" i="206"/>
  <c r="Q9" i="206"/>
  <c r="P9" i="206"/>
  <c r="O9" i="206"/>
  <c r="N60" i="205" l="1"/>
  <c r="O60" i="205" s="1"/>
  <c r="Q70" i="205"/>
  <c r="P70" i="205"/>
  <c r="O70" i="205"/>
  <c r="Q69" i="205"/>
  <c r="P15" i="205" l="1"/>
  <c r="P14" i="205"/>
  <c r="N71" i="205" l="1"/>
  <c r="M71" i="205"/>
  <c r="L71" i="205"/>
  <c r="K71" i="205"/>
  <c r="J71" i="205"/>
  <c r="I71" i="205"/>
  <c r="N67" i="205" l="1"/>
  <c r="O66" i="205"/>
  <c r="P66" i="205"/>
  <c r="Q66" i="205"/>
  <c r="M67" i="205"/>
  <c r="L67" i="205"/>
  <c r="K67" i="205"/>
  <c r="K73" i="205" s="1"/>
  <c r="J67" i="205"/>
  <c r="I67" i="205"/>
  <c r="O65" i="205"/>
  <c r="P65" i="205"/>
  <c r="Q65" i="205"/>
  <c r="O64" i="205"/>
  <c r="P64" i="205"/>
  <c r="Q64" i="205"/>
  <c r="O63" i="205"/>
  <c r="P63" i="205"/>
  <c r="Q63" i="205"/>
  <c r="O62" i="205"/>
  <c r="P62" i="205"/>
  <c r="Q62" i="205"/>
  <c r="O61" i="205"/>
  <c r="P61" i="205"/>
  <c r="Q61" i="205"/>
  <c r="P60" i="205"/>
  <c r="Q60" i="205"/>
  <c r="O59" i="205"/>
  <c r="P59" i="205"/>
  <c r="Q59" i="205"/>
  <c r="O58" i="205"/>
  <c r="P58" i="205"/>
  <c r="Q58" i="205"/>
  <c r="O57" i="205"/>
  <c r="P57" i="205"/>
  <c r="Q57" i="205"/>
  <c r="O56" i="205"/>
  <c r="P56" i="205"/>
  <c r="Q56" i="205"/>
  <c r="O55" i="205"/>
  <c r="P55" i="205"/>
  <c r="Q55" i="205"/>
  <c r="N30" i="205"/>
  <c r="O29" i="205"/>
  <c r="P29" i="205"/>
  <c r="Q29" i="205"/>
  <c r="M30" i="205"/>
  <c r="L30" i="205"/>
  <c r="K30" i="205"/>
  <c r="J30" i="205"/>
  <c r="I30" i="205"/>
  <c r="N16" i="205"/>
  <c r="O15" i="205"/>
  <c r="Q15" i="205"/>
  <c r="M16" i="205"/>
  <c r="L16" i="205"/>
  <c r="K16" i="205"/>
  <c r="J16" i="205"/>
  <c r="I16" i="205"/>
  <c r="O14" i="205"/>
  <c r="Q14" i="205"/>
  <c r="O13" i="205"/>
  <c r="P13" i="205"/>
  <c r="Q13" i="205"/>
  <c r="N73" i="205" l="1"/>
  <c r="M73" i="205"/>
  <c r="I73" i="205"/>
  <c r="I77" i="205" s="1"/>
  <c r="O81" i="205"/>
  <c r="J73" i="205" l="1"/>
  <c r="P69" i="205"/>
  <c r="P54" i="205"/>
  <c r="O54" i="205"/>
  <c r="P18" i="205"/>
  <c r="P12" i="205"/>
  <c r="Q12" i="205"/>
  <c r="P9" i="205"/>
  <c r="L73" i="205" l="1"/>
  <c r="Q54" i="205" l="1"/>
  <c r="Q53" i="205"/>
  <c r="P53" i="205"/>
  <c r="Q52" i="205"/>
  <c r="P52" i="205"/>
  <c r="Q51" i="205"/>
  <c r="P51" i="205"/>
  <c r="Q50" i="205"/>
  <c r="P50" i="205"/>
  <c r="Q49" i="205"/>
  <c r="P49" i="205"/>
  <c r="Q48" i="205"/>
  <c r="P48" i="205"/>
  <c r="Q47" i="205"/>
  <c r="P47" i="205"/>
  <c r="Q46" i="205"/>
  <c r="P46" i="205"/>
  <c r="Q45" i="205"/>
  <c r="P45" i="205"/>
  <c r="Q44" i="205"/>
  <c r="P44" i="205"/>
  <c r="Q43" i="205"/>
  <c r="P43" i="205"/>
  <c r="Q42" i="205"/>
  <c r="P42" i="205"/>
  <c r="Q41" i="205"/>
  <c r="P41" i="205"/>
  <c r="Q40" i="205"/>
  <c r="P40" i="205"/>
  <c r="Q39" i="205"/>
  <c r="P39" i="205"/>
  <c r="Q38" i="205"/>
  <c r="P38" i="205"/>
  <c r="Q37" i="205"/>
  <c r="P37" i="205"/>
  <c r="Q36" i="205"/>
  <c r="P36" i="205"/>
  <c r="Q35" i="205"/>
  <c r="P35" i="205"/>
  <c r="Q28" i="205"/>
  <c r="P28" i="205"/>
  <c r="Q27" i="205"/>
  <c r="P27" i="205"/>
  <c r="Q26" i="205"/>
  <c r="P26" i="205"/>
  <c r="Q25" i="205"/>
  <c r="P25" i="205"/>
  <c r="Q24" i="205"/>
  <c r="P24" i="205"/>
  <c r="Q23" i="205"/>
  <c r="P23" i="205"/>
  <c r="Q22" i="205"/>
  <c r="P22" i="205"/>
  <c r="Q21" i="205"/>
  <c r="P21" i="205"/>
  <c r="Q20" i="205"/>
  <c r="P20" i="205"/>
  <c r="O69" i="205" l="1"/>
  <c r="O53" i="205"/>
  <c r="O52" i="205"/>
  <c r="O51" i="205"/>
  <c r="O50" i="205"/>
  <c r="O49" i="205"/>
  <c r="O48" i="205"/>
  <c r="O47" i="205"/>
  <c r="O46" i="205"/>
  <c r="O45" i="205"/>
  <c r="O44" i="205"/>
  <c r="O43" i="205"/>
  <c r="O42" i="205"/>
  <c r="O41" i="205"/>
  <c r="O40" i="205"/>
  <c r="O39" i="205"/>
  <c r="O38" i="205"/>
  <c r="O37" i="205"/>
  <c r="O36" i="205"/>
  <c r="O35" i="205"/>
  <c r="O34" i="205"/>
  <c r="O33" i="205"/>
  <c r="O32" i="205"/>
  <c r="O19" i="205"/>
  <c r="O20" i="205"/>
  <c r="O21" i="205"/>
  <c r="O22" i="205"/>
  <c r="O23" i="205"/>
  <c r="O24" i="205"/>
  <c r="O25" i="205"/>
  <c r="O26" i="205"/>
  <c r="O27" i="205"/>
  <c r="O28" i="205"/>
  <c r="O18" i="205"/>
  <c r="O11" i="205"/>
  <c r="O12" i="205"/>
  <c r="Q34" i="205"/>
  <c r="P34" i="205"/>
  <c r="Q33" i="205"/>
  <c r="P33" i="205"/>
  <c r="Q32" i="205"/>
  <c r="P32" i="205"/>
  <c r="Q19" i="205"/>
  <c r="P19" i="205"/>
  <c r="Q18" i="205"/>
  <c r="Q11" i="205"/>
  <c r="P11" i="205"/>
  <c r="Q10" i="205"/>
  <c r="P10" i="205"/>
  <c r="O10" i="205"/>
  <c r="Q9" i="205"/>
  <c r="O9" i="205"/>
  <c r="O67" i="205" l="1"/>
  <c r="O30" i="205"/>
  <c r="O73" i="205" l="1"/>
</calcChain>
</file>

<file path=xl/sharedStrings.xml><?xml version="1.0" encoding="utf-8"?>
<sst xmlns="http://schemas.openxmlformats.org/spreadsheetml/2006/main" count="579" uniqueCount="326">
  <si>
    <t>NOMBRE</t>
  </si>
  <si>
    <t>Total</t>
  </si>
  <si>
    <t>Número de beneficiarios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</si>
  <si>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</si>
  <si>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</si>
  <si>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</si>
  <si>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</si>
  <si>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</si>
  <si>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</si>
  <si>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</si>
  <si>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</si>
  <si>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</si>
  <si>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</si>
  <si>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</si>
  <si>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</si>
  <si>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</si>
  <si>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</si>
  <si>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</si>
  <si>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</si>
  <si>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</si>
  <si>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</si>
  <si>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</si>
  <si>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</si>
  <si>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</si>
  <si>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</si>
  <si>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</si>
  <si>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</si>
  <si>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</si>
  <si>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</si>
  <si>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</si>
  <si>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</si>
  <si>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</si>
  <si>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</si>
  <si>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</si>
  <si>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</si>
  <si>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</si>
  <si>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</si>
  <si>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</si>
  <si>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</si>
  <si>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</si>
  <si>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</si>
  <si>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</si>
  <si>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</si>
  <si>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</si>
  <si>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</si>
  <si>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</si>
  <si>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</si>
  <si>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</si>
  <si>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</si>
  <si>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</si>
  <si>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</si>
  <si>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</si>
  <si>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</si>
  <si>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</si>
  <si>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</si>
  <si>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</si>
  <si>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</si>
  <si>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</si>
  <si>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</si>
  <si>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</si>
  <si>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</si>
  <si>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</si>
  <si>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</si>
  <si>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</si>
  <si>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</si>
  <si>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</si>
  <si>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</si>
  <si>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</si>
  <si>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</si>
  <si>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</si>
  <si>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</si>
  <si>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</si>
  <si>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</si>
  <si>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</si>
  <si>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</si>
  <si>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</si>
  <si>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</si>
  <si>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</si>
  <si>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</si>
  <si>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</si>
  <si>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</si>
  <si>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</si>
  <si>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</si>
  <si>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</si>
  <si>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</si>
  <si>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</si>
  <si>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</si>
  <si>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</si>
  <si>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</si>
  <si>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</si>
  <si>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</si>
  <si>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</si>
  <si>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</si>
  <si>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</si>
  <si>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</si>
  <si>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</si>
  <si>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</si>
  <si>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</si>
  <si>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</si>
  <si>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</si>
  <si>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</si>
  <si>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</si>
  <si>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</si>
  <si>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</si>
  <si>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</si>
  <si>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</si>
  <si>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</si>
  <si>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</si>
  <si>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</si>
  <si>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</si>
  <si>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</si>
  <si>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</si>
  <si>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</si>
  <si>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</si>
  <si>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</si>
  <si>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</si>
  <si>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</si>
  <si>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</si>
  <si>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</si>
  <si>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</si>
  <si>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</si>
  <si>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Inversión</t>
  </si>
  <si>
    <t>Número de contrato</t>
  </si>
  <si>
    <t>Autorizada</t>
  </si>
  <si>
    <t>Ejercida</t>
  </si>
  <si>
    <t>Clasificación del proyecto.</t>
  </si>
  <si>
    <t>Rubro del gasto</t>
  </si>
  <si>
    <t>Nombre de la obra o acción</t>
  </si>
  <si>
    <t>Localidad y/o Colonia</t>
  </si>
  <si>
    <t>Modalidad de Ejecución</t>
  </si>
  <si>
    <t xml:space="preserve">% de Avance </t>
  </si>
  <si>
    <t>Modificada</t>
  </si>
  <si>
    <t>Comprometida</t>
  </si>
  <si>
    <t>Devengada</t>
  </si>
  <si>
    <t>Pagada</t>
  </si>
  <si>
    <t>Subejercicio</t>
  </si>
  <si>
    <t xml:space="preserve">Físico  </t>
  </si>
  <si>
    <t>Financ.</t>
  </si>
  <si>
    <t>Formato OP-3</t>
  </si>
  <si>
    <t>1.-</t>
  </si>
  <si>
    <t>2.-</t>
  </si>
  <si>
    <t>3.-</t>
  </si>
  <si>
    <t>5.-</t>
  </si>
  <si>
    <t>6.-</t>
  </si>
  <si>
    <t>7.-</t>
  </si>
  <si>
    <t>8.-</t>
  </si>
  <si>
    <t>9.-</t>
  </si>
  <si>
    <t>10.-</t>
  </si>
  <si>
    <t>VIVIENDA</t>
  </si>
  <si>
    <t>ADJUDICACION DIRECTA</t>
  </si>
  <si>
    <t>SUBTOTAL DE VIVIENDA</t>
  </si>
  <si>
    <t>SAN JERONIMO DE JUAREZ</t>
  </si>
  <si>
    <t>SUBTOTAL DE AGUA Y SANEMIENTO</t>
  </si>
  <si>
    <t>11.-</t>
  </si>
  <si>
    <t>ARRENDAMIENTO DE VEHICULO</t>
  </si>
  <si>
    <t>GASTOS INDIRECTOS</t>
  </si>
  <si>
    <t>SUBTOTAL DE GASTOS INDIRECTOS</t>
  </si>
  <si>
    <t>AYS: AGUA Y SANEAMIENTO</t>
  </si>
  <si>
    <t>VIV: VIVIENDA</t>
  </si>
  <si>
    <t>URB: URBANIZACION</t>
  </si>
  <si>
    <t>Municipio de Benito Juarez, Guerrero.</t>
  </si>
  <si>
    <t xml:space="preserve">SUBTOTAL DE URBANIZACION: </t>
  </si>
  <si>
    <t>3 % IND</t>
  </si>
  <si>
    <t>14.-</t>
  </si>
  <si>
    <t>15.-</t>
  </si>
  <si>
    <t>16.-</t>
  </si>
  <si>
    <t>17.-</t>
  </si>
  <si>
    <t>18.-</t>
  </si>
  <si>
    <t>19.-</t>
  </si>
  <si>
    <t>20.-</t>
  </si>
  <si>
    <t>22.-</t>
  </si>
  <si>
    <t>23.-</t>
  </si>
  <si>
    <t>24.-</t>
  </si>
  <si>
    <t>25.-</t>
  </si>
  <si>
    <t>26.-</t>
  </si>
  <si>
    <t>27.-</t>
  </si>
  <si>
    <t>28.-</t>
  </si>
  <si>
    <t>29.-</t>
  </si>
  <si>
    <t>30.-</t>
  </si>
  <si>
    <t>31.-</t>
  </si>
  <si>
    <t>32.-</t>
  </si>
  <si>
    <t>33.-</t>
  </si>
  <si>
    <t>34.-</t>
  </si>
  <si>
    <t>35.-</t>
  </si>
  <si>
    <t>36.-</t>
  </si>
  <si>
    <t>37.-</t>
  </si>
  <si>
    <t>38.-</t>
  </si>
  <si>
    <t>39.-</t>
  </si>
  <si>
    <t>Subtotal por rubro</t>
  </si>
  <si>
    <t>No. Prog.</t>
  </si>
  <si>
    <t>21.-</t>
  </si>
  <si>
    <t xml:space="preserve">Ampliación de Pavimentación primera etapa en calle principal de la Comunidad de Los Organos, Municipio de Benito Juárez, Gro. </t>
  </si>
  <si>
    <t xml:space="preserve">Ampliación de Alumbrado Publico con tecnología led y celdas solares en calle Las Pozas tramo San Jerónimo - Las Tunas, Municipio de Benito Juárez, Gro. </t>
  </si>
  <si>
    <t>Construcción de Pavimentación en calle Las Flores en la localidad de Arenal de Gomez, Gro.</t>
  </si>
  <si>
    <t xml:space="preserve">Construcción de Pavimentación en Calle 24 de febrero en la comundiad de Hacienda de Cabañas, Gro. </t>
  </si>
  <si>
    <t>Construcción de Pavimentación en Calle Niños Heroes en la Comunidad de Hacienda de Cabañas, Gro.</t>
  </si>
  <si>
    <t>Ampliación de Alumbrado Público en la comunidad de Los Toros, municipio de benito juárez</t>
  </si>
  <si>
    <t>Ampliación de Alumbrado Público en Calle Industria colonia huizache en la comunidad de San Jerónimo de Juárez, Gro.</t>
  </si>
  <si>
    <t>Ampliación de Electrificación en Andador a un  costado de Colegio Bachilleres en la Colonia Miguel Hidalgo, San Jerónimo de Juárez, Gro.</t>
  </si>
  <si>
    <t>Ampliación de Electrificación en Andador, Colonia El Mirador en la Comunidad de San Jerónimo de Juárez, Gro.</t>
  </si>
  <si>
    <t>Construcción de Pavimentación en Calle Manuel Acuña, Colonia Maestros en San Jerónimo de Juárez, Gro.</t>
  </si>
  <si>
    <t xml:space="preserve">Construcción de Pavimentación en Andador Sin Nombre Colonia la Tejeria, en la comunidad De las Tunas, Gro. </t>
  </si>
  <si>
    <t xml:space="preserve">Construcción de Pavimentación de calle interior del panteón colonia el Mirador en San Jerónimo de Juárez, Gro. </t>
  </si>
  <si>
    <t xml:space="preserve">Rehabilitación de Cancha de Usos Múltiples en Unidad Deportiva, Colonia Centro en San Jerónimo de Juárez, Gro. </t>
  </si>
  <si>
    <t>Ampliación de Pavimentación en Calle Ignacio Manuel Altamirano y Cuitlahuac en la comunidad de Arenal del Centro, Gro.</t>
  </si>
  <si>
    <t xml:space="preserve">Ampliación de Alumbrado Público con Tecnología Led en Carretera Tramo Hacienda de Cabañas - Playa Paraíso Escondido, Municipio de Benito Juárez, Gro. </t>
  </si>
  <si>
    <t xml:space="preserve">Construcción de Pavimentación en Andador Sin Nombre en la Colonia Vista Hermosa de la Comunidad de San Jerónimo de Juárez, Gro. </t>
  </si>
  <si>
    <t>Construcción de Pavimentación en calle Las Palmeras, Colonia Vista Hermosa en San Jerónimo de Juárez, Gro.</t>
  </si>
  <si>
    <t>Construcción de Alumbrado Publico en la calle interior del Panteón en la Colonia El Mirador en la comunidad de San Jerónimo de Juárez, Gro.</t>
  </si>
  <si>
    <t>Mantenimiento para Reubicación de Poste en calle Catalán en la Comunidad de Arenal de Álvarez, Municipio de Benito Juárez, Gro.</t>
  </si>
  <si>
    <t>Ampliación de Pavimentación en la calle Solidaridad, Colonia Corea en San Jerónimo de Juárez, Gro.</t>
  </si>
  <si>
    <t xml:space="preserve">Ampliación de Electrificación en la Colonia 5 de Mayo en la Comunidad de San Jerónimo de Juárez, Gro. </t>
  </si>
  <si>
    <t xml:space="preserve">Ampliación de Pavimentación en Andador frente a estacionamiento de Jardín de Niños Lucía Alcocer de Figueroa, Colonia El Mirador en San Jerónimo de Juárez, Gro. </t>
  </si>
  <si>
    <t xml:space="preserve">Rehabilitación de  Sistema de Agua Potable en la Comunidad de Llano de la Puerta, Gro. </t>
  </si>
  <si>
    <t>Construcción de Pavimentación de la calle atrás de la Escuela Primaria 20 de Noviembre en la Comunidad de Llano de la Puerta, Gro.</t>
  </si>
  <si>
    <t>Construcción de Piso Firme en las Colonias Miguel Hidalgo, Vista Hermosa y El Mirador en San Jerónimo de Juárez, Gro.</t>
  </si>
  <si>
    <t>Construcción de Pavimentación en Andador La Chilatería en la Colonia Tejería en la Comunidad de las Tunas, Gro.</t>
  </si>
  <si>
    <t>Ampliación de la Red del Sistema de Agua Potable en el Fraccionamiento de la Colonia 5 de Mayo en San Jerónimo de Juárez, Gro.</t>
  </si>
  <si>
    <t>4.-</t>
  </si>
  <si>
    <t>12.-</t>
  </si>
  <si>
    <t xml:space="preserve"> Ampliación de la Red de Drenaje Sanitario en calles Álamos, El Roble y La Ceiba en la Colonia Vista Hermosa de San Jeónimo de Juárez, Gro. </t>
  </si>
  <si>
    <t>Directa</t>
  </si>
  <si>
    <t>San Jeronimo de Juarez</t>
  </si>
  <si>
    <t>Los Toros</t>
  </si>
  <si>
    <t>Hacienda de Cabañas</t>
  </si>
  <si>
    <t>Arenal de Alvarez</t>
  </si>
  <si>
    <t>Los Organos</t>
  </si>
  <si>
    <t>Arenal de Gomez</t>
  </si>
  <si>
    <t>Las Tunas</t>
  </si>
  <si>
    <t>Arenal del Centro</t>
  </si>
  <si>
    <t>Llano Real</t>
  </si>
  <si>
    <t>Complementaria</t>
  </si>
  <si>
    <t xml:space="preserve">Rehabilitacion de la Red De Drenaje Sanitario En Calle las Huertas En La Colonia Huizache De San Jeronimo de Juarez, Gro. </t>
  </si>
  <si>
    <t>Adjudicacion Directa</t>
  </si>
  <si>
    <t>RAMO33/OP/B.J/001/2021</t>
  </si>
  <si>
    <t xml:space="preserve">RAMO33/OP/B.J/003/2021 </t>
  </si>
  <si>
    <t>RAMO33/OP/B.J/004/2021</t>
  </si>
  <si>
    <t>RAMO33/OP/B.J/002/2021</t>
  </si>
  <si>
    <t xml:space="preserve">RAMO33/OP/B.J/005/2021 </t>
  </si>
  <si>
    <t>RAMO33/OP/B.J/014/2021</t>
  </si>
  <si>
    <t>RAMO33/OP/B.J/013/2021</t>
  </si>
  <si>
    <t>RAMO33/OP/B.J/007/2021</t>
  </si>
  <si>
    <t>RAMO33/OP/B.J/017/2021</t>
  </si>
  <si>
    <t xml:space="preserve">RAMO33/OP/B.J/012/2021 </t>
  </si>
  <si>
    <t xml:space="preserve">RAMO33/OP/B.J/010/2021 </t>
  </si>
  <si>
    <t xml:space="preserve">RAMO33/OP/B.J/008/2021 </t>
  </si>
  <si>
    <t xml:space="preserve">RAMO33/OP/B.J/020/2021 </t>
  </si>
  <si>
    <t xml:space="preserve">RAMO33/OP/B.J/006/2021 </t>
  </si>
  <si>
    <t>RAMO33/OP/B.J/016/2021</t>
  </si>
  <si>
    <t xml:space="preserve">RAMO33/OP/B.J/011/2021 </t>
  </si>
  <si>
    <t xml:space="preserve">RAMO33/OP/B.J/019/2021 </t>
  </si>
  <si>
    <t>RAMO33/OP/B.J/009/2021</t>
  </si>
  <si>
    <t>RAMO33/OP/B.J/015/2021</t>
  </si>
  <si>
    <t xml:space="preserve">RAMO33/OP/B.J/018/2021 </t>
  </si>
  <si>
    <t>RAMO33/OP/B.J/021/2021</t>
  </si>
  <si>
    <t xml:space="preserve">RAMO33/OP/B.J/022/2021 </t>
  </si>
  <si>
    <t>RAMO33/OP/B.J/023/2021</t>
  </si>
  <si>
    <t>RAMO33/OP/B.J/024/2021</t>
  </si>
  <si>
    <t>RAMO33/OP/B.J/025/2021</t>
  </si>
  <si>
    <t xml:space="preserve">RAMO33/OP/B.J/030/2021 </t>
  </si>
  <si>
    <t xml:space="preserve">RAMO33/OP/B.J/032/2021 </t>
  </si>
  <si>
    <t xml:space="preserve">RAMO33/OP/B.J/034/2021 </t>
  </si>
  <si>
    <t xml:space="preserve">RAMO33/OP/B.J/035/2021 </t>
  </si>
  <si>
    <t xml:space="preserve">RAMO33/OP/B.J/036/2021 </t>
  </si>
  <si>
    <t xml:space="preserve">RAMO33/OP/B.J/038/2021 </t>
  </si>
  <si>
    <t>Construcción de Pavimentación en calle Josefina Martínez Aguilar en la Comunidad de Arenal de Álvarez, Gro.</t>
  </si>
  <si>
    <t>Ampliación de Electrificación en andador sin nombre en la Colonia Vista Hermosa en San Jerónimo de Juárez, Gro.</t>
  </si>
  <si>
    <t>Construcción de Pavimentación en calle cerrada Ignacio Manuel Altamirano, Colonia Corea en San Jerónimo de Juárez, Gro.</t>
  </si>
  <si>
    <t>Ampliación de Banquetas en la calle Río Bravo de la Colonia Loma Bonita en San Jerónimo de Juárez, Gro.</t>
  </si>
  <si>
    <t>Construcción de Pavimentación de calle Grupo VIMA en la Colonia Corea en San Jerónimo de Juárez, Gro.</t>
  </si>
  <si>
    <t>Rehabilitación de camino sacacosechas del tramo Laguna de Oxidación al Tigre en la comunidad de San Jerónimo de Juárez, Gro.</t>
  </si>
  <si>
    <t>Rehabilitación de camino sacacosecha del tramo del  panteón de Arenal de Álvarez al entronque del camino sacacosecha El Huajal en la comunidad de Arenal de Álvarez, Gro.</t>
  </si>
  <si>
    <t>Arenal de Álvarez</t>
  </si>
  <si>
    <t>Rehabilitación de camino sacacosechas del tramo carcamo de rebombero de aguas negras al Cerillo, en la comunidad de San Jerónimo de Juárez, Gro.</t>
  </si>
  <si>
    <t>Construcción de Pavimentación en calle El Cipre y cerrada de Almendros, colonia Vista Hermosa, San Jerónimo de Juárez, Gro.</t>
  </si>
  <si>
    <t xml:space="preserve">RAMO33/OP/B.J/026/2021 </t>
  </si>
  <si>
    <t xml:space="preserve">RAMO33/OP/B.J/027/2021 </t>
  </si>
  <si>
    <t xml:space="preserve">RAMO33/OP/B.J/028/2021 </t>
  </si>
  <si>
    <t xml:space="preserve">RAMO33/OP/B.J/029/2021 </t>
  </si>
  <si>
    <t>RAMO33/OP/B.J/031/2021</t>
  </si>
  <si>
    <t>RAMO33/OP/B.J/033/2021</t>
  </si>
  <si>
    <t>RAMO33/OP/B.J/037/2021</t>
  </si>
  <si>
    <t>Reporte de avance físico-financiero de obras y acciones al cierre del periodo que se informa al 31 de Diciembre de 2021.</t>
  </si>
  <si>
    <t>Fondo o programa:  Fondo de Aportaciones para  la Infraestructura Social Municipal y de las Demarcaciones Territoriales del Distrito Federal (FISM-DF)</t>
  </si>
  <si>
    <t>Rehabilitación del Sistema de Agua Potable de San Jerónimo de Juárez, Gro.</t>
  </si>
  <si>
    <t>Rehabilitación del sistema de Agua Potable de Hacienda de Cabañas.</t>
  </si>
  <si>
    <t>13.-</t>
  </si>
  <si>
    <t>Rehabilitación del Alumbrado público Municipal.</t>
  </si>
  <si>
    <t>Cobertura Municipal</t>
  </si>
  <si>
    <t>40.-</t>
  </si>
  <si>
    <t>41.-</t>
  </si>
  <si>
    <t>42.-</t>
  </si>
  <si>
    <t>43.-</t>
  </si>
  <si>
    <t>44.-</t>
  </si>
  <si>
    <t>45.-</t>
  </si>
  <si>
    <t>46.-</t>
  </si>
  <si>
    <t>47.-</t>
  </si>
  <si>
    <t>48.-</t>
  </si>
  <si>
    <t>49.-</t>
  </si>
  <si>
    <t>Rehabilitación del Mercado Municipal de San Jerónimo de Juárez</t>
  </si>
  <si>
    <t>Rehabilitación de Espacios Deportivos en la Localidad de Arenal de älvarez.</t>
  </si>
  <si>
    <t>Rehabilitación del Alumbrado en la Unidad Deportiva Benito Juárez en la Localidad de San Jerónimo de Juárez</t>
  </si>
  <si>
    <t>Rehabilitación de Alumbrado  en la Cancha de Basquetbol de la Localidad de Arenal de Gómez</t>
  </si>
  <si>
    <t>Rehabilitación de Alumbrado  en la Cancha de Basquetbol de la Localidad de Las Tunas</t>
  </si>
  <si>
    <t>Rehabilitación de la Plaza Pública (zocalo) de San Jerónimo de Juárez.</t>
  </si>
  <si>
    <t>Rehabilitación de la Plaza Pública de Arenal de Gómez.</t>
  </si>
  <si>
    <t>Manejo de Residuos Solidos (Limpieza de Basureros Clandestinos)</t>
  </si>
  <si>
    <t>50.-</t>
  </si>
  <si>
    <t>51.-</t>
  </si>
  <si>
    <t>Rehabilitación del Cárcamo de Bombeo de Aguas Residuales en San Jerónimo de Juárez.</t>
  </si>
  <si>
    <t>52.-</t>
  </si>
  <si>
    <t>53.-</t>
  </si>
  <si>
    <t>54.-</t>
  </si>
  <si>
    <t>Desasolve y Limpieza de Calles y Avenidas Principales de San Jerónimo.</t>
  </si>
  <si>
    <t>Rehabilitación de Camino Sacacosechas San Juan Chiquito en San Jerónimo de Juárez.</t>
  </si>
  <si>
    <t>Rehabilitación de Camino Sacacosechas Tramo Carretera Nacional - Camino a Corral Falso.</t>
  </si>
  <si>
    <t>Rehabilitación de Camino Sacacosechas Ruta El Basurero - Piedra Parada.</t>
  </si>
  <si>
    <t>55.-</t>
  </si>
  <si>
    <t>56.-</t>
  </si>
  <si>
    <t>4 % IND</t>
  </si>
  <si>
    <t>Administración Directa</t>
  </si>
  <si>
    <t>ADMINISTRACIÓN DIRECTA</t>
  </si>
  <si>
    <t>TECHO FINANC</t>
  </si>
  <si>
    <t>57.-</t>
  </si>
  <si>
    <t>Fondo o programa:  PRODDER (GASTO CORRIENTE)</t>
  </si>
  <si>
    <t>Ampliacion de red de agua potable en la Localidad de Arenal de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</si>
</sst>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&quot;$&quot;#,##0.00"/>
    <numFmt numFmtId="168" formatCode="#,##0.0"/>
    <numFmt numFmtId="169" formatCode="#,##0.000_ ;[Red]\-#,##0.000\ 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9"/>
      <name val="Arial"/>
      <family val="2"/>
    </font>
    <font>
      <b/>
      <sz val="9"/>
      <color theme="3" tint="0.39997558519241921"/>
      <name val="Arial"/>
      <family val="2"/>
    </font>
    <font>
      <b/>
      <sz val="9"/>
      <color rgb="FFFF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 Light"/>
      <family val="2"/>
    </font>
    <font>
      <i/>
      <sz val="11"/>
      <color rgb="FF000000"/>
      <name val="Calibri Light"/>
      <family val="2"/>
    </font>
    <font>
      <i/>
      <sz val="11"/>
      <name val="Calibri Light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10"/>
      <name val="Arial"/>
      <family val="2"/>
    </font>
    <font>
      <sz val="10"/>
      <name val="Arial"/>
    </font>
    <font>
      <b/>
      <sz val="15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4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2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wrapText="1"/>
    </xf>
    <xf numFmtId="0" fontId="2" fillId="0" borderId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23" borderId="4" applyNumberFormat="0" applyFont="0" applyAlignment="0" applyProtection="0"/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1" fillId="0" borderId="7" applyNumberFormat="0" applyFill="0" applyAlignment="0" applyProtection="0"/>
    <xf numFmtId="0" fontId="16" fillId="0" borderId="8" applyNumberFormat="0" applyFill="0" applyAlignment="0" applyProtection="0"/>
    <xf numFmtId="0" fontId="2" fillId="0" borderId="0"/>
    <xf numFmtId="0" fontId="1" fillId="0" borderId="0"/>
    <xf numFmtId="168" fontId="40" fillId="0" borderId="0" applyNumberFormat="0"/>
    <xf numFmtId="9" fontId="39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0" fillId="0" borderId="0" applyNumberFormat="0"/>
  </cellStyleXfs>
  <cellXfs count="228">
    <xf numFmtId="0" fontId="0" fillId="0" borderId="0" xfId="0"/>
    <xf numFmtId="0" fontId="2" fillId="25" borderId="0" xfId="47" applyFill="1" applyProtection="1">
      <protection hidden="1"/>
    </xf>
    <xf numFmtId="0" fontId="2" fillId="25" borderId="0" xfId="47" applyFill="1" applyProtection="1"/>
    <xf numFmtId="0" fontId="2" fillId="25" borderId="0" xfId="47" applyFont="1" applyFill="1" applyProtection="1"/>
    <xf numFmtId="0" fontId="2" fillId="25" borderId="0" xfId="47" applyFont="1" applyFill="1" applyProtection="1">
      <protection hidden="1"/>
    </xf>
    <xf numFmtId="0" fontId="2" fillId="26" borderId="9" xfId="47" applyFill="1" applyBorder="1" applyAlignment="1" applyProtection="1">
      <alignment horizontal="center" vertical="center" wrapText="1"/>
      <protection hidden="1"/>
    </xf>
    <xf numFmtId="0" fontId="2" fillId="26" borderId="9" xfId="47" applyFill="1" applyBorder="1" applyAlignment="1" applyProtection="1">
      <alignment horizontal="center" vertical="center"/>
      <protection hidden="1"/>
    </xf>
    <xf numFmtId="0" fontId="27" fillId="0" borderId="10" xfId="47" applyFont="1" applyFill="1" applyBorder="1" applyAlignment="1" applyProtection="1">
      <alignment horizontal="center" vertical="center"/>
      <protection hidden="1"/>
    </xf>
    <xf numFmtId="0" fontId="27" fillId="0" borderId="10" xfId="32" applyFont="1" applyFill="1" applyBorder="1" applyAlignment="1" applyProtection="1">
      <protection hidden="1"/>
    </xf>
    <xf numFmtId="0" fontId="27" fillId="0" borderId="10" xfId="32" applyFont="1" applyFill="1" applyBorder="1" applyAlignment="1" applyProtection="1"/>
    <xf numFmtId="0" fontId="27" fillId="0" borderId="10" xfId="32" applyFont="1" applyFill="1" applyBorder="1" applyAlignment="1" applyProtection="1">
      <alignment vertical="center"/>
      <protection hidden="1"/>
    </xf>
    <xf numFmtId="0" fontId="27" fillId="0" borderId="17" xfId="47" applyFont="1" applyFill="1" applyBorder="1" applyAlignment="1" applyProtection="1">
      <alignment horizontal="center" vertical="center"/>
      <protection hidden="1"/>
    </xf>
    <xf numFmtId="0" fontId="27" fillId="0" borderId="18" xfId="32" applyFont="1" applyFill="1" applyBorder="1" applyAlignment="1" applyProtection="1">
      <protection hidden="1"/>
    </xf>
    <xf numFmtId="0" fontId="27" fillId="0" borderId="17" xfId="32" applyFont="1" applyFill="1" applyBorder="1" applyAlignment="1" applyProtection="1">
      <alignment horizontal="center" vertical="center"/>
      <protection hidden="1"/>
    </xf>
    <xf numFmtId="0" fontId="27" fillId="0" borderId="19" xfId="32" applyFont="1" applyFill="1" applyBorder="1" applyAlignment="1" applyProtection="1">
      <protection hidden="1"/>
    </xf>
    <xf numFmtId="0" fontId="27" fillId="0" borderId="0" xfId="47" applyFont="1" applyFill="1" applyProtection="1"/>
    <xf numFmtId="0" fontId="27" fillId="0" borderId="10" xfId="32" applyFont="1" applyFill="1" applyBorder="1" applyAlignment="1" applyProtection="1">
      <alignment horizontal="center"/>
    </xf>
    <xf numFmtId="0" fontId="27" fillId="0" borderId="10" xfId="0" applyFont="1" applyFill="1" applyBorder="1" applyAlignment="1" applyProtection="1">
      <alignment horizontal="center" vertical="center"/>
    </xf>
    <xf numFmtId="0" fontId="27" fillId="0" borderId="10" xfId="32" applyFont="1" applyFill="1" applyBorder="1" applyAlignment="1" applyProtection="1">
      <alignment wrapText="1"/>
    </xf>
    <xf numFmtId="0" fontId="27" fillId="0" borderId="10" xfId="32" applyFont="1" applyFill="1" applyBorder="1" applyAlignment="1" applyProtection="1">
      <alignment horizontal="center" vertical="center"/>
    </xf>
    <xf numFmtId="0" fontId="27" fillId="0" borderId="10" xfId="32" applyFont="1" applyFill="1" applyBorder="1" applyAlignment="1" applyProtection="1"/>
    <xf numFmtId="0" fontId="28" fillId="0" borderId="10" xfId="32" applyFont="1" applyFill="1" applyBorder="1" applyAlignment="1" applyProtection="1">
      <alignment wrapText="1"/>
    </xf>
    <xf numFmtId="0" fontId="27" fillId="0" borderId="19" xfId="32" applyFont="1" applyFill="1" applyBorder="1" applyAlignment="1" applyProtection="1">
      <alignment horizontal="left" vertical="center"/>
      <protection hidden="1"/>
    </xf>
    <xf numFmtId="0" fontId="27" fillId="0" borderId="18" xfId="32" applyFont="1" applyFill="1" applyBorder="1" applyAlignment="1" applyProtection="1">
      <alignment horizontal="left"/>
      <protection hidden="1"/>
    </xf>
    <xf numFmtId="0" fontId="2" fillId="27" borderId="0" xfId="47" applyFill="1" applyProtection="1">
      <protection hidden="1"/>
    </xf>
    <xf numFmtId="0" fontId="2" fillId="28" borderId="0" xfId="47" applyFont="1" applyFill="1"/>
    <xf numFmtId="0" fontId="4" fillId="0" borderId="0" xfId="47" applyFont="1"/>
    <xf numFmtId="0" fontId="4" fillId="0" borderId="0" xfId="47" applyFont="1" applyBorder="1"/>
    <xf numFmtId="0" fontId="4" fillId="0" borderId="0" xfId="47" applyFont="1" applyBorder="1" applyAlignment="1">
      <alignment horizontal="center"/>
    </xf>
    <xf numFmtId="0" fontId="4" fillId="0" borderId="10" xfId="47" applyFont="1" applyBorder="1"/>
    <xf numFmtId="0" fontId="33" fillId="0" borderId="0" xfId="47" applyFont="1" applyBorder="1" applyAlignment="1"/>
    <xf numFmtId="0" fontId="33" fillId="0" borderId="0" xfId="47" applyFont="1" applyBorder="1" applyAlignment="1">
      <alignment horizontal="right"/>
    </xf>
    <xf numFmtId="0" fontId="2" fillId="0" borderId="0" xfId="47"/>
    <xf numFmtId="0" fontId="2" fillId="0" borderId="0" xfId="47" applyAlignment="1">
      <alignment horizontal="center" vertical="center"/>
    </xf>
    <xf numFmtId="0" fontId="2" fillId="0" borderId="0" xfId="47" applyFill="1"/>
    <xf numFmtId="0" fontId="33" fillId="0" borderId="0" xfId="47" applyFont="1"/>
    <xf numFmtId="0" fontId="4" fillId="0" borderId="12" xfId="47" applyFont="1" applyBorder="1" applyAlignment="1">
      <alignment horizontal="center" vertical="center" wrapText="1"/>
    </xf>
    <xf numFmtId="0" fontId="4" fillId="0" borderId="12" xfId="47" applyFont="1" applyBorder="1" applyAlignment="1" applyProtection="1">
      <alignment horizontal="center" vertical="center"/>
      <protection locked="0"/>
    </xf>
    <xf numFmtId="0" fontId="4" fillId="0" borderId="10" xfId="47" applyFont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2" fillId="28" borderId="0" xfId="73" applyFont="1" applyFill="1" applyBorder="1" applyAlignment="1">
      <alignment horizontal="center" vertical="center" wrapText="1"/>
    </xf>
    <xf numFmtId="0" fontId="2" fillId="28" borderId="0" xfId="47" applyFill="1" applyAlignment="1">
      <alignment horizontal="center" vertical="center"/>
    </xf>
    <xf numFmtId="0" fontId="22" fillId="0" borderId="24" xfId="73" applyFont="1" applyFill="1" applyBorder="1" applyAlignment="1">
      <alignment horizontal="center" vertical="center" wrapText="1"/>
    </xf>
    <xf numFmtId="0" fontId="22" fillId="32" borderId="0" xfId="73" applyFont="1" applyFill="1" applyBorder="1" applyAlignment="1">
      <alignment horizontal="center" vertical="center" wrapText="1"/>
    </xf>
    <xf numFmtId="0" fontId="2" fillId="32" borderId="0" xfId="47" applyFill="1" applyAlignment="1">
      <alignment horizontal="center" vertical="center"/>
    </xf>
    <xf numFmtId="0" fontId="2" fillId="28" borderId="0" xfId="47" applyFill="1" applyBorder="1" applyAlignment="1">
      <alignment horizontal="center" vertical="center"/>
    </xf>
    <xf numFmtId="0" fontId="41" fillId="28" borderId="0" xfId="47" applyFont="1" applyFill="1"/>
    <xf numFmtId="0" fontId="41" fillId="0" borderId="0" xfId="47" applyFont="1"/>
    <xf numFmtId="0" fontId="42" fillId="0" borderId="0" xfId="73" applyFont="1"/>
    <xf numFmtId="0" fontId="43" fillId="28" borderId="0" xfId="73" applyFont="1" applyFill="1"/>
    <xf numFmtId="0" fontId="43" fillId="0" borderId="0" xfId="73" applyFont="1"/>
    <xf numFmtId="0" fontId="41" fillId="0" borderId="0" xfId="47" applyFont="1" applyAlignment="1">
      <alignment horizontal="center"/>
    </xf>
    <xf numFmtId="0" fontId="41" fillId="28" borderId="0" xfId="47" applyFont="1" applyFill="1" applyAlignment="1">
      <alignment horizontal="center"/>
    </xf>
    <xf numFmtId="0" fontId="2" fillId="0" borderId="0" xfId="47" applyAlignment="1">
      <alignment horizontal="center"/>
    </xf>
    <xf numFmtId="0" fontId="44" fillId="0" borderId="12" xfId="74" applyFont="1" applyBorder="1" applyAlignment="1">
      <alignment horizontal="center" vertical="center" wrapText="1"/>
    </xf>
    <xf numFmtId="0" fontId="44" fillId="0" borderId="10" xfId="74" applyFont="1" applyBorder="1" applyAlignment="1">
      <alignment horizontal="center" vertical="center" wrapText="1"/>
    </xf>
    <xf numFmtId="0" fontId="44" fillId="0" borderId="10" xfId="74" applyFont="1" applyBorder="1" applyAlignment="1">
      <alignment horizontal="center" vertical="center"/>
    </xf>
    <xf numFmtId="0" fontId="33" fillId="28" borderId="10" xfId="47" applyFont="1" applyFill="1" applyBorder="1" applyAlignment="1">
      <alignment horizontal="center" vertical="center" wrapText="1"/>
    </xf>
    <xf numFmtId="4" fontId="4" fillId="28" borderId="10" xfId="75" applyNumberFormat="1" applyFont="1" applyFill="1" applyBorder="1" applyAlignment="1">
      <alignment horizontal="center" vertical="center" wrapText="1"/>
    </xf>
    <xf numFmtId="44" fontId="4" fillId="28" borderId="21" xfId="36" applyNumberFormat="1" applyFont="1" applyFill="1" applyBorder="1" applyAlignment="1">
      <alignment horizontal="center" vertical="center"/>
    </xf>
    <xf numFmtId="0" fontId="4" fillId="28" borderId="10" xfId="47" applyFont="1" applyFill="1" applyBorder="1" applyAlignment="1">
      <alignment horizontal="center" vertical="center"/>
    </xf>
    <xf numFmtId="0" fontId="4" fillId="28" borderId="10" xfId="47" applyFont="1" applyFill="1" applyBorder="1" applyAlignment="1">
      <alignment horizontal="justify" vertical="center" wrapText="1"/>
    </xf>
    <xf numFmtId="0" fontId="4" fillId="28" borderId="10" xfId="47" applyFont="1" applyFill="1" applyBorder="1" applyAlignment="1">
      <alignment horizontal="center" vertical="center" wrapText="1"/>
    </xf>
    <xf numFmtId="44" fontId="4" fillId="28" borderId="10" xfId="36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" fillId="28" borderId="10" xfId="47" applyFont="1" applyFill="1" applyBorder="1" applyAlignment="1" applyProtection="1">
      <alignment horizontal="center" vertical="center"/>
      <protection locked="0"/>
    </xf>
    <xf numFmtId="44" fontId="44" fillId="0" borderId="10" xfId="74" applyNumberFormat="1" applyFont="1" applyBorder="1" applyAlignment="1">
      <alignment horizontal="center" vertical="center" wrapText="1"/>
    </xf>
    <xf numFmtId="44" fontId="44" fillId="0" borderId="10" xfId="74" applyNumberFormat="1" applyFont="1" applyBorder="1" applyAlignment="1">
      <alignment horizontal="center" vertical="center"/>
    </xf>
    <xf numFmtId="0" fontId="44" fillId="28" borderId="10" xfId="74" applyFont="1" applyFill="1" applyBorder="1" applyAlignment="1">
      <alignment horizontal="center" vertical="center" wrapText="1"/>
    </xf>
    <xf numFmtId="0" fontId="4" fillId="28" borderId="10" xfId="47" applyFont="1" applyFill="1" applyBorder="1" applyAlignment="1">
      <alignment vertical="center"/>
    </xf>
    <xf numFmtId="0" fontId="44" fillId="28" borderId="10" xfId="74" applyFont="1" applyFill="1" applyBorder="1" applyAlignment="1">
      <alignment horizontal="center" vertical="center"/>
    </xf>
    <xf numFmtId="0" fontId="44" fillId="28" borderId="10" xfId="47" applyFont="1" applyFill="1" applyBorder="1" applyAlignment="1">
      <alignment horizontal="justify" vertical="center" wrapText="1"/>
    </xf>
    <xf numFmtId="167" fontId="45" fillId="28" borderId="10" xfId="74" applyNumberFormat="1" applyFont="1" applyFill="1" applyBorder="1" applyAlignment="1">
      <alignment horizontal="right" vertical="center"/>
    </xf>
    <xf numFmtId="0" fontId="33" fillId="0" borderId="10" xfId="47" applyFont="1" applyBorder="1" applyAlignment="1">
      <alignment horizontal="center" vertical="center"/>
    </xf>
    <xf numFmtId="44" fontId="44" fillId="0" borderId="12" xfId="74" applyNumberFormat="1" applyFont="1" applyBorder="1" applyAlignment="1">
      <alignment horizontal="center" vertical="center"/>
    </xf>
    <xf numFmtId="0" fontId="33" fillId="31" borderId="10" xfId="47" applyFont="1" applyFill="1" applyBorder="1" applyAlignment="1">
      <alignment horizontal="center" vertical="center" wrapText="1"/>
    </xf>
    <xf numFmtId="0" fontId="33" fillId="31" borderId="10" xfId="47" applyFont="1" applyFill="1" applyBorder="1" applyAlignment="1">
      <alignment horizontal="center" vertical="center"/>
    </xf>
    <xf numFmtId="167" fontId="45" fillId="0" borderId="10" xfId="74" applyNumberFormat="1" applyFont="1" applyBorder="1" applyAlignment="1">
      <alignment horizontal="right" vertical="center"/>
    </xf>
    <xf numFmtId="167" fontId="44" fillId="32" borderId="10" xfId="74" applyNumberFormat="1" applyFont="1" applyFill="1" applyBorder="1" applyAlignment="1">
      <alignment horizontal="right"/>
    </xf>
    <xf numFmtId="0" fontId="33" fillId="32" borderId="10" xfId="47" applyFont="1" applyFill="1" applyBorder="1" applyAlignment="1">
      <alignment horizontal="center" vertical="center"/>
    </xf>
    <xf numFmtId="0" fontId="33" fillId="32" borderId="10" xfId="47" applyFont="1" applyFill="1" applyBorder="1" applyAlignment="1">
      <alignment horizontal="center" vertical="center" wrapText="1"/>
    </xf>
    <xf numFmtId="0" fontId="4" fillId="28" borderId="10" xfId="47" applyFont="1" applyFill="1" applyBorder="1" applyAlignment="1">
      <alignment vertical="center" wrapText="1"/>
    </xf>
    <xf numFmtId="167" fontId="45" fillId="28" borderId="9" xfId="74" applyNumberFormat="1" applyFont="1" applyFill="1" applyBorder="1" applyAlignment="1">
      <alignment horizontal="right" vertical="center"/>
    </xf>
    <xf numFmtId="0" fontId="33" fillId="28" borderId="9" xfId="47" applyFont="1" applyFill="1" applyBorder="1" applyAlignment="1">
      <alignment horizontal="center" vertical="center" wrapText="1"/>
    </xf>
    <xf numFmtId="0" fontId="33" fillId="28" borderId="12" xfId="47" applyFont="1" applyFill="1" applyBorder="1" applyAlignment="1">
      <alignment horizontal="center" vertical="center" wrapText="1"/>
    </xf>
    <xf numFmtId="43" fontId="4" fillId="0" borderId="10" xfId="36" applyFont="1" applyBorder="1"/>
    <xf numFmtId="8" fontId="36" fillId="28" borderId="23" xfId="0" applyNumberFormat="1" applyFont="1" applyFill="1" applyBorder="1" applyAlignment="1">
      <alignment horizontal="center" vertical="center" wrapText="1"/>
    </xf>
    <xf numFmtId="0" fontId="4" fillId="0" borderId="11" xfId="47" applyFont="1" applyBorder="1"/>
    <xf numFmtId="0" fontId="4" fillId="0" borderId="11" xfId="47" applyFont="1" applyBorder="1" applyAlignment="1">
      <alignment horizontal="center"/>
    </xf>
    <xf numFmtId="8" fontId="33" fillId="0" borderId="11" xfId="36" applyNumberFormat="1" applyFont="1" applyBorder="1"/>
    <xf numFmtId="43" fontId="4" fillId="0" borderId="11" xfId="36" applyFont="1" applyBorder="1"/>
    <xf numFmtId="0" fontId="4" fillId="28" borderId="0" xfId="47" applyFont="1" applyFill="1"/>
    <xf numFmtId="0" fontId="33" fillId="0" borderId="0" xfId="47" applyFont="1" applyBorder="1" applyAlignment="1">
      <alignment horizontal="center"/>
    </xf>
    <xf numFmtId="0" fontId="35" fillId="0" borderId="0" xfId="47" applyFont="1" applyBorder="1" applyAlignment="1">
      <alignment horizontal="center"/>
    </xf>
    <xf numFmtId="0" fontId="4" fillId="0" borderId="0" xfId="47" applyFont="1" applyBorder="1" applyAlignment="1"/>
    <xf numFmtId="0" fontId="4" fillId="0" borderId="0" xfId="47" applyFont="1" applyAlignment="1">
      <alignment horizontal="center"/>
    </xf>
    <xf numFmtId="43" fontId="4" fillId="0" borderId="0" xfId="36" applyFont="1"/>
    <xf numFmtId="0" fontId="37" fillId="0" borderId="0" xfId="73" applyFont="1"/>
    <xf numFmtId="0" fontId="38" fillId="0" borderId="0" xfId="73" applyFont="1" applyFill="1"/>
    <xf numFmtId="0" fontId="37" fillId="0" borderId="0" xfId="73" applyFont="1" applyFill="1"/>
    <xf numFmtId="0" fontId="4" fillId="0" borderId="0" xfId="47" applyFont="1" applyFill="1"/>
    <xf numFmtId="0" fontId="4" fillId="0" borderId="0" xfId="47" applyFont="1" applyFill="1" applyAlignment="1">
      <alignment horizontal="center"/>
    </xf>
    <xf numFmtId="43" fontId="4" fillId="0" borderId="0" xfId="36" applyFont="1" applyFill="1"/>
    <xf numFmtId="0" fontId="38" fillId="0" borderId="0" xfId="73" applyFont="1"/>
    <xf numFmtId="0" fontId="38" fillId="28" borderId="0" xfId="73" applyFont="1" applyFill="1"/>
    <xf numFmtId="0" fontId="4" fillId="28" borderId="0" xfId="47" applyFont="1" applyFill="1" applyAlignment="1">
      <alignment horizontal="center"/>
    </xf>
    <xf numFmtId="43" fontId="22" fillId="28" borderId="10" xfId="47" applyNumberFormat="1" applyFont="1" applyFill="1" applyBorder="1" applyAlignment="1">
      <alignment horizontal="center" vertical="center"/>
    </xf>
    <xf numFmtId="9" fontId="2" fillId="28" borderId="10" xfId="76" applyFont="1" applyFill="1" applyBorder="1" applyAlignment="1">
      <alignment horizontal="center" vertical="center" wrapText="1"/>
    </xf>
    <xf numFmtId="0" fontId="44" fillId="28" borderId="9" xfId="47" applyFont="1" applyFill="1" applyBorder="1" applyAlignment="1">
      <alignment horizontal="justify" vertical="center" wrapText="1"/>
    </xf>
    <xf numFmtId="44" fontId="4" fillId="28" borderId="26" xfId="36" applyNumberFormat="1" applyFont="1" applyFill="1" applyBorder="1" applyAlignment="1">
      <alignment horizontal="center" vertical="center"/>
    </xf>
    <xf numFmtId="44" fontId="4" fillId="28" borderId="12" xfId="36" applyNumberFormat="1" applyFont="1" applyFill="1" applyBorder="1" applyAlignment="1">
      <alignment horizontal="center" vertical="center"/>
    </xf>
    <xf numFmtId="0" fontId="2" fillId="0" borderId="0" xfId="47" applyBorder="1"/>
    <xf numFmtId="0" fontId="44" fillId="28" borderId="12" xfId="47" applyFont="1" applyFill="1" applyBorder="1" applyAlignment="1">
      <alignment horizontal="justify" vertical="center" wrapText="1"/>
    </xf>
    <xf numFmtId="0" fontId="44" fillId="28" borderId="12" xfId="74" applyFont="1" applyFill="1" applyBorder="1" applyAlignment="1">
      <alignment horizontal="center" vertical="center" wrapText="1"/>
    </xf>
    <xf numFmtId="0" fontId="4" fillId="28" borderId="10" xfId="47" applyFont="1" applyFill="1" applyBorder="1" applyAlignment="1">
      <alignment horizontal="left" vertical="center" wrapText="1"/>
    </xf>
    <xf numFmtId="0" fontId="44" fillId="28" borderId="10" xfId="74" applyFont="1" applyFill="1" applyBorder="1" applyAlignment="1">
      <alignment vertical="center" wrapText="1"/>
    </xf>
    <xf numFmtId="0" fontId="44" fillId="28" borderId="10" xfId="47" applyFont="1" applyFill="1" applyBorder="1" applyAlignment="1">
      <alignment vertical="center" wrapText="1"/>
    </xf>
    <xf numFmtId="0" fontId="4" fillId="28" borderId="10" xfId="36" applyNumberFormat="1" applyFont="1" applyFill="1" applyBorder="1" applyAlignment="1">
      <alignment horizontal="center" vertical="center"/>
    </xf>
    <xf numFmtId="0" fontId="4" fillId="0" borderId="10" xfId="47" applyFont="1" applyFill="1" applyBorder="1" applyAlignment="1">
      <alignment horizontal="justify" vertical="center" wrapText="1"/>
    </xf>
    <xf numFmtId="0" fontId="44" fillId="0" borderId="10" xfId="47" applyFont="1" applyFill="1" applyBorder="1" applyAlignment="1">
      <alignment horizontal="justify" vertical="center" wrapText="1"/>
    </xf>
    <xf numFmtId="0" fontId="4" fillId="28" borderId="12" xfId="47" applyFont="1" applyFill="1" applyBorder="1" applyAlignment="1">
      <alignment horizontal="center" vertical="center"/>
    </xf>
    <xf numFmtId="0" fontId="33" fillId="30" borderId="10" xfId="47" applyFont="1" applyFill="1" applyBorder="1" applyAlignment="1">
      <alignment horizontal="center" vertical="center" wrapText="1"/>
    </xf>
    <xf numFmtId="0" fontId="33" fillId="30" borderId="10" xfId="47" applyFont="1" applyFill="1" applyBorder="1" applyAlignment="1">
      <alignment horizontal="center" vertical="center"/>
    </xf>
    <xf numFmtId="44" fontId="4" fillId="0" borderId="10" xfId="36" applyNumberFormat="1" applyFont="1" applyFill="1" applyBorder="1" applyAlignment="1">
      <alignment horizontal="center" vertical="center"/>
    </xf>
    <xf numFmtId="0" fontId="33" fillId="24" borderId="0" xfId="47" applyFont="1" applyFill="1" applyBorder="1" applyAlignment="1"/>
    <xf numFmtId="0" fontId="46" fillId="0" borderId="0" xfId="47" applyFont="1" applyFill="1" applyBorder="1" applyAlignment="1">
      <alignment horizontal="center"/>
    </xf>
    <xf numFmtId="0" fontId="33" fillId="0" borderId="0" xfId="47" applyFont="1" applyFill="1" applyBorder="1" applyAlignment="1">
      <alignment horizontal="right"/>
    </xf>
    <xf numFmtId="0" fontId="2" fillId="0" borderId="0" xfId="47" applyBorder="1" applyAlignment="1">
      <alignment horizontal="center" vertical="center"/>
    </xf>
    <xf numFmtId="43" fontId="22" fillId="28" borderId="10" xfId="77" applyFont="1" applyFill="1" applyBorder="1" applyAlignment="1">
      <alignment horizontal="center"/>
    </xf>
    <xf numFmtId="43" fontId="33" fillId="0" borderId="0" xfId="47" applyNumberFormat="1" applyFont="1" applyBorder="1"/>
    <xf numFmtId="4" fontId="4" fillId="0" borderId="11" xfId="75" applyNumberFormat="1" applyFont="1" applyFill="1" applyBorder="1" applyAlignment="1">
      <alignment horizontal="left" vertical="center" wrapText="1"/>
    </xf>
    <xf numFmtId="4" fontId="4" fillId="0" borderId="10" xfId="75" applyNumberFormat="1" applyFont="1" applyFill="1" applyBorder="1" applyAlignment="1">
      <alignment horizontal="center" vertical="center" wrapText="1"/>
    </xf>
    <xf numFmtId="4" fontId="4" fillId="0" borderId="31" xfId="75" applyNumberFormat="1" applyFont="1" applyFill="1" applyBorder="1" applyAlignment="1">
      <alignment horizontal="left" vertical="center" wrapText="1"/>
    </xf>
    <xf numFmtId="4" fontId="4" fillId="0" borderId="10" xfId="75" applyNumberFormat="1" applyFont="1" applyFill="1" applyBorder="1" applyAlignment="1">
      <alignment horizontal="left" vertical="center" wrapText="1"/>
    </xf>
    <xf numFmtId="43" fontId="22" fillId="28" borderId="9" xfId="47" applyNumberFormat="1" applyFont="1" applyFill="1" applyBorder="1" applyAlignment="1">
      <alignment horizontal="center" vertical="center"/>
    </xf>
    <xf numFmtId="9" fontId="2" fillId="28" borderId="9" xfId="76" applyFont="1" applyFill="1" applyBorder="1" applyAlignment="1">
      <alignment horizontal="center" vertical="center" wrapText="1"/>
    </xf>
    <xf numFmtId="3" fontId="2" fillId="0" borderId="11" xfId="78" applyNumberFormat="1" applyFont="1" applyFill="1" applyBorder="1" applyAlignment="1">
      <alignment horizontal="center" vertical="center"/>
    </xf>
    <xf numFmtId="0" fontId="33" fillId="0" borderId="9" xfId="47" applyFont="1" applyBorder="1" applyAlignment="1">
      <alignment horizontal="center" wrapText="1"/>
    </xf>
    <xf numFmtId="0" fontId="4" fillId="0" borderId="9" xfId="47" applyFont="1" applyBorder="1" applyAlignment="1">
      <alignment horizontal="center" wrapText="1"/>
    </xf>
    <xf numFmtId="0" fontId="4" fillId="0" borderId="9" xfId="47" applyFont="1" applyBorder="1" applyAlignment="1">
      <alignment horizontal="center" vertical="center" wrapText="1"/>
    </xf>
    <xf numFmtId="0" fontId="4" fillId="28" borderId="9" xfId="47" applyFont="1" applyFill="1" applyBorder="1" applyAlignment="1">
      <alignment horizontal="center" vertical="center" wrapText="1"/>
    </xf>
    <xf numFmtId="0" fontId="4" fillId="28" borderId="9" xfId="73" applyFont="1" applyFill="1" applyBorder="1" applyAlignment="1">
      <alignment horizontal="center" vertical="center" wrapText="1"/>
    </xf>
    <xf numFmtId="0" fontId="33" fillId="0" borderId="10" xfId="47" applyFont="1" applyFill="1" applyBorder="1" applyAlignment="1">
      <alignment horizontal="center" vertical="center" wrapText="1"/>
    </xf>
    <xf numFmtId="0" fontId="34" fillId="0" borderId="0" xfId="47" quotePrefix="1" applyFont="1" applyBorder="1" applyAlignment="1">
      <alignment horizontal="center" vertical="center"/>
    </xf>
    <xf numFmtId="0" fontId="4" fillId="0" borderId="25" xfId="47" applyFont="1" applyFill="1" applyBorder="1" applyAlignment="1" applyProtection="1">
      <alignment horizontal="center" vertical="center"/>
      <protection locked="0"/>
    </xf>
    <xf numFmtId="0" fontId="4" fillId="0" borderId="25" xfId="47" applyFont="1" applyFill="1" applyBorder="1" applyAlignment="1">
      <alignment horizontal="center" vertical="center" wrapText="1"/>
    </xf>
    <xf numFmtId="0" fontId="44" fillId="0" borderId="25" xfId="74" applyFont="1" applyFill="1" applyBorder="1" applyAlignment="1">
      <alignment horizontal="center" vertical="center" wrapText="1"/>
    </xf>
    <xf numFmtId="0" fontId="4" fillId="0" borderId="10" xfId="47" applyFont="1" applyFill="1" applyBorder="1" applyAlignment="1">
      <alignment horizontal="center" vertical="center" wrapText="1"/>
    </xf>
    <xf numFmtId="0" fontId="4" fillId="0" borderId="10" xfId="47" applyFont="1" applyFill="1" applyBorder="1" applyAlignment="1">
      <alignment vertical="center"/>
    </xf>
    <xf numFmtId="0" fontId="4" fillId="0" borderId="10" xfId="36" applyNumberFormat="1" applyFont="1" applyFill="1" applyBorder="1" applyAlignment="1">
      <alignment horizontal="center" vertical="center"/>
    </xf>
    <xf numFmtId="43" fontId="22" fillId="0" borderId="10" xfId="47" applyNumberFormat="1" applyFont="1" applyFill="1" applyBorder="1" applyAlignment="1">
      <alignment horizontal="center" vertical="center"/>
    </xf>
    <xf numFmtId="9" fontId="2" fillId="0" borderId="10" xfId="76" applyFont="1" applyFill="1" applyBorder="1" applyAlignment="1">
      <alignment horizontal="center" vertical="center" wrapText="1"/>
    </xf>
    <xf numFmtId="0" fontId="4" fillId="0" borderId="10" xfId="47" applyFont="1" applyFill="1" applyBorder="1" applyAlignment="1" applyProtection="1">
      <alignment horizontal="center" vertical="center"/>
      <protection locked="0"/>
    </xf>
    <xf numFmtId="0" fontId="44" fillId="0" borderId="10" xfId="74" applyFont="1" applyFill="1" applyBorder="1" applyAlignment="1">
      <alignment horizontal="center" vertical="center" wrapText="1"/>
    </xf>
    <xf numFmtId="0" fontId="33" fillId="0" borderId="10" xfId="47" applyFont="1" applyFill="1" applyBorder="1" applyAlignment="1">
      <alignment horizontal="center" vertical="center"/>
    </xf>
    <xf numFmtId="0" fontId="4" fillId="0" borderId="12" xfId="47" applyFont="1" applyFill="1" applyBorder="1" applyAlignment="1" applyProtection="1">
      <alignment horizontal="center" vertical="center"/>
      <protection locked="0"/>
    </xf>
    <xf numFmtId="0" fontId="4" fillId="0" borderId="12" xfId="47" applyFont="1" applyFill="1" applyBorder="1" applyAlignment="1">
      <alignment horizontal="center" vertical="center" wrapText="1"/>
    </xf>
    <xf numFmtId="0" fontId="44" fillId="0" borderId="12" xfId="74" applyFont="1" applyFill="1" applyBorder="1" applyAlignment="1">
      <alignment horizontal="center" vertical="center" wrapText="1"/>
    </xf>
    <xf numFmtId="0" fontId="44" fillId="0" borderId="10" xfId="74" applyFont="1" applyFill="1" applyBorder="1" applyAlignment="1">
      <alignment horizontal="center" vertical="center"/>
    </xf>
    <xf numFmtId="0" fontId="33" fillId="0" borderId="10" xfId="47" applyFont="1" applyFill="1" applyBorder="1" applyAlignment="1">
      <alignment horizontal="center" wrapText="1"/>
    </xf>
    <xf numFmtId="0" fontId="4" fillId="0" borderId="9" xfId="47" applyFont="1" applyFill="1" applyBorder="1" applyAlignment="1">
      <alignment horizontal="center" wrapText="1"/>
    </xf>
    <xf numFmtId="0" fontId="4" fillId="0" borderId="10" xfId="47" applyFont="1" applyFill="1" applyBorder="1" applyAlignment="1">
      <alignment horizontal="center" wrapText="1"/>
    </xf>
    <xf numFmtId="167" fontId="44" fillId="0" borderId="10" xfId="0" applyNumberFormat="1" applyFont="1" applyFill="1" applyBorder="1"/>
    <xf numFmtId="0" fontId="4" fillId="0" borderId="0" xfId="47" applyFont="1" applyFill="1" applyBorder="1"/>
    <xf numFmtId="43" fontId="4" fillId="0" borderId="0" xfId="77" applyFont="1" applyFill="1" applyBorder="1"/>
    <xf numFmtId="43" fontId="22" fillId="28" borderId="0" xfId="77" applyFont="1" applyFill="1" applyBorder="1" applyAlignment="1">
      <alignment horizontal="center"/>
    </xf>
    <xf numFmtId="167" fontId="44" fillId="0" borderId="10" xfId="0" applyNumberFormat="1" applyFont="1" applyBorder="1"/>
    <xf numFmtId="0" fontId="48" fillId="0" borderId="0" xfId="47" applyFont="1" applyBorder="1"/>
    <xf numFmtId="0" fontId="33" fillId="0" borderId="0" xfId="47" applyFont="1" applyFill="1" applyBorder="1" applyAlignment="1">
      <alignment horizontal="left" wrapText="1"/>
    </xf>
    <xf numFmtId="0" fontId="33" fillId="0" borderId="0" xfId="47" applyFont="1" applyFill="1" applyBorder="1" applyAlignment="1"/>
    <xf numFmtId="0" fontId="48" fillId="0" borderId="0" xfId="47" applyFont="1" applyFill="1" applyBorder="1" applyAlignment="1"/>
    <xf numFmtId="0" fontId="48" fillId="0" borderId="0" xfId="47" applyFont="1" applyBorder="1" applyAlignment="1"/>
    <xf numFmtId="0" fontId="33" fillId="31" borderId="10" xfId="47" applyFont="1" applyFill="1" applyBorder="1" applyAlignment="1">
      <alignment horizontal="center" vertical="center"/>
    </xf>
    <xf numFmtId="0" fontId="34" fillId="0" borderId="0" xfId="47" quotePrefix="1" applyFont="1" applyBorder="1" applyAlignment="1">
      <alignment horizontal="center" vertical="center"/>
    </xf>
    <xf numFmtId="0" fontId="33" fillId="30" borderId="10" xfId="47" applyFont="1" applyFill="1" applyBorder="1" applyAlignment="1">
      <alignment horizontal="center" vertical="center" wrapText="1"/>
    </xf>
    <xf numFmtId="0" fontId="33" fillId="30" borderId="10" xfId="47" applyFont="1" applyFill="1" applyBorder="1" applyAlignment="1">
      <alignment horizontal="center" vertical="center"/>
    </xf>
    <xf numFmtId="44" fontId="44" fillId="28" borderId="10" xfId="74" applyNumberFormat="1" applyFont="1" applyFill="1" applyBorder="1" applyAlignment="1">
      <alignment horizontal="center" vertical="center"/>
    </xf>
    <xf numFmtId="43" fontId="22" fillId="28" borderId="0" xfId="73" applyNumberFormat="1" applyFont="1" applyFill="1" applyBorder="1" applyAlignment="1">
      <alignment horizontal="center" vertical="center" wrapText="1"/>
    </xf>
    <xf numFmtId="44" fontId="22" fillId="28" borderId="0" xfId="73" applyNumberFormat="1" applyFont="1" applyFill="1" applyBorder="1" applyAlignment="1">
      <alignment horizontal="center" vertical="center" wrapText="1"/>
    </xf>
    <xf numFmtId="44" fontId="44" fillId="0" borderId="12" xfId="74" applyNumberFormat="1" applyFont="1" applyFill="1" applyBorder="1" applyAlignment="1">
      <alignment horizontal="center" vertical="center"/>
    </xf>
    <xf numFmtId="44" fontId="44" fillId="0" borderId="10" xfId="74" applyNumberFormat="1" applyFont="1" applyFill="1" applyBorder="1" applyAlignment="1">
      <alignment horizontal="center" vertical="center"/>
    </xf>
    <xf numFmtId="44" fontId="4" fillId="0" borderId="21" xfId="36" applyNumberFormat="1" applyFont="1" applyFill="1" applyBorder="1" applyAlignment="1">
      <alignment horizontal="center" vertical="center"/>
    </xf>
    <xf numFmtId="44" fontId="44" fillId="0" borderId="10" xfId="74" applyNumberFormat="1" applyFont="1" applyFill="1" applyBorder="1" applyAlignment="1">
      <alignment horizontal="center" vertical="center" wrapText="1"/>
    </xf>
    <xf numFmtId="44" fontId="4" fillId="0" borderId="26" xfId="36" applyNumberFormat="1" applyFont="1" applyFill="1" applyBorder="1" applyAlignment="1">
      <alignment horizontal="center" vertical="center"/>
    </xf>
    <xf numFmtId="44" fontId="4" fillId="0" borderId="12" xfId="36" applyNumberFormat="1" applyFont="1" applyFill="1" applyBorder="1" applyAlignment="1">
      <alignment horizontal="center" vertical="center"/>
    </xf>
    <xf numFmtId="167" fontId="22" fillId="28" borderId="10" xfId="77" applyNumberFormat="1" applyFont="1" applyFill="1" applyBorder="1" applyAlignment="1">
      <alignment horizontal="center"/>
    </xf>
    <xf numFmtId="0" fontId="49" fillId="0" borderId="0" xfId="47" applyFont="1" applyFill="1" applyBorder="1" applyAlignment="1"/>
    <xf numFmtId="0" fontId="49" fillId="0" borderId="0" xfId="47" applyFont="1" applyBorder="1" applyAlignment="1"/>
    <xf numFmtId="0" fontId="29" fillId="29" borderId="20" xfId="47" applyFont="1" applyFill="1" applyBorder="1" applyAlignment="1" applyProtection="1">
      <alignment horizontal="center" vertical="center"/>
      <protection hidden="1"/>
    </xf>
    <xf numFmtId="0" fontId="29" fillId="29" borderId="19" xfId="47" applyFont="1" applyFill="1" applyBorder="1" applyAlignment="1" applyProtection="1">
      <alignment horizontal="center" vertical="center"/>
      <protection hidden="1"/>
    </xf>
    <xf numFmtId="0" fontId="30" fillId="29" borderId="20" xfId="47" applyFont="1" applyFill="1" applyBorder="1" applyAlignment="1" applyProtection="1">
      <alignment horizontal="center" vertical="center"/>
      <protection hidden="1"/>
    </xf>
    <xf numFmtId="0" fontId="30" fillId="29" borderId="19" xfId="47" applyFont="1" applyFill="1" applyBorder="1" applyAlignment="1" applyProtection="1">
      <alignment horizontal="center" vertical="center"/>
      <protection hidden="1"/>
    </xf>
    <xf numFmtId="0" fontId="31" fillId="26" borderId="0" xfId="47" applyFont="1" applyFill="1" applyAlignment="1" applyProtection="1">
      <alignment horizontal="center"/>
      <protection hidden="1"/>
    </xf>
    <xf numFmtId="0" fontId="30" fillId="29" borderId="10" xfId="47" applyFont="1" applyFill="1" applyBorder="1" applyAlignment="1" applyProtection="1">
      <alignment horizontal="center" vertical="center"/>
      <protection hidden="1"/>
    </xf>
    <xf numFmtId="0" fontId="32" fillId="27" borderId="0" xfId="47" applyFont="1" applyFill="1" applyAlignment="1" applyProtection="1">
      <alignment horizontal="center" wrapText="1"/>
      <protection hidden="1"/>
    </xf>
    <xf numFmtId="0" fontId="32" fillId="27" borderId="13" xfId="47" applyFont="1" applyFill="1" applyBorder="1" applyAlignment="1" applyProtection="1">
      <alignment horizontal="center" wrapText="1"/>
      <protection hidden="1"/>
    </xf>
    <xf numFmtId="0" fontId="21" fillId="26" borderId="14" xfId="21" applyFont="1" applyFill="1" applyBorder="1" applyAlignment="1" applyProtection="1">
      <alignment horizontal="left"/>
      <protection hidden="1"/>
    </xf>
    <xf numFmtId="0" fontId="21" fillId="26" borderId="15" xfId="21" applyFont="1" applyFill="1" applyBorder="1" applyAlignment="1" applyProtection="1">
      <alignment horizontal="left"/>
      <protection hidden="1"/>
    </xf>
    <xf numFmtId="0" fontId="21" fillId="26" borderId="16" xfId="21" applyFont="1" applyFill="1" applyBorder="1" applyAlignment="1" applyProtection="1">
      <alignment horizontal="left"/>
      <protection hidden="1"/>
    </xf>
    <xf numFmtId="0" fontId="21" fillId="0" borderId="14" xfId="21" applyFont="1" applyFill="1" applyBorder="1" applyAlignment="1" applyProtection="1">
      <alignment horizontal="center"/>
      <protection locked="0" hidden="1"/>
    </xf>
    <xf numFmtId="0" fontId="21" fillId="0" borderId="15" xfId="21" applyFont="1" applyFill="1" applyBorder="1" applyAlignment="1" applyProtection="1">
      <alignment horizontal="center"/>
      <protection locked="0" hidden="1"/>
    </xf>
    <xf numFmtId="0" fontId="21" fillId="0" borderId="16" xfId="21" applyFont="1" applyFill="1" applyBorder="1" applyAlignment="1" applyProtection="1">
      <alignment horizontal="center"/>
      <protection locked="0" hidden="1"/>
    </xf>
    <xf numFmtId="0" fontId="2" fillId="26" borderId="0" xfId="47" applyFill="1" applyAlignment="1" applyProtection="1">
      <alignment horizontal="center" vertical="center"/>
      <protection hidden="1"/>
    </xf>
    <xf numFmtId="0" fontId="33" fillId="31" borderId="10" xfId="47" applyFont="1" applyFill="1" applyBorder="1" applyAlignment="1">
      <alignment horizontal="center" vertical="center"/>
    </xf>
    <xf numFmtId="0" fontId="33" fillId="33" borderId="26" xfId="47" applyFont="1" applyFill="1" applyBorder="1" applyAlignment="1">
      <alignment horizontal="center" vertical="center"/>
    </xf>
    <xf numFmtId="0" fontId="33" fillId="33" borderId="27" xfId="47" applyFont="1" applyFill="1" applyBorder="1" applyAlignment="1">
      <alignment horizontal="center" vertical="center"/>
    </xf>
    <xf numFmtId="0" fontId="33" fillId="32" borderId="21" xfId="47" applyFont="1" applyFill="1" applyBorder="1" applyAlignment="1">
      <alignment horizontal="center" vertical="center" wrapText="1"/>
    </xf>
    <xf numFmtId="0" fontId="33" fillId="32" borderId="22" xfId="47" applyFont="1" applyFill="1" applyBorder="1" applyAlignment="1">
      <alignment horizontal="center" vertical="center" wrapText="1"/>
    </xf>
    <xf numFmtId="0" fontId="33" fillId="0" borderId="29" xfId="47" applyFont="1" applyBorder="1" applyAlignment="1">
      <alignment horizontal="center"/>
    </xf>
    <xf numFmtId="0" fontId="35" fillId="0" borderId="30" xfId="47" applyFont="1" applyBorder="1" applyAlignment="1">
      <alignment horizontal="center"/>
    </xf>
    <xf numFmtId="0" fontId="38" fillId="0" borderId="0" xfId="73" applyFont="1" applyAlignment="1">
      <alignment horizontal="left" wrapText="1"/>
    </xf>
    <xf numFmtId="0" fontId="38" fillId="0" borderId="0" xfId="73" applyFont="1" applyFill="1" applyAlignment="1">
      <alignment horizontal="left" wrapText="1"/>
    </xf>
    <xf numFmtId="0" fontId="33" fillId="0" borderId="21" xfId="47" applyFont="1" applyBorder="1" applyAlignment="1">
      <alignment horizontal="center" vertical="center"/>
    </xf>
    <xf numFmtId="0" fontId="33" fillId="0" borderId="22" xfId="47" applyFont="1" applyBorder="1" applyAlignment="1">
      <alignment horizontal="center" vertical="center"/>
    </xf>
    <xf numFmtId="0" fontId="33" fillId="0" borderId="23" xfId="47" applyFont="1" applyBorder="1" applyAlignment="1">
      <alignment horizontal="center" vertical="center"/>
    </xf>
    <xf numFmtId="0" fontId="33" fillId="28" borderId="26" xfId="47" applyFont="1" applyFill="1" applyBorder="1" applyAlignment="1">
      <alignment horizontal="center" vertical="center"/>
    </xf>
    <xf numFmtId="0" fontId="33" fillId="28" borderId="27" xfId="47" applyFont="1" applyFill="1" applyBorder="1" applyAlignment="1">
      <alignment horizontal="center" vertical="center"/>
    </xf>
    <xf numFmtId="0" fontId="33" fillId="28" borderId="28" xfId="47" applyFont="1" applyFill="1" applyBorder="1" applyAlignment="1">
      <alignment horizontal="center" vertical="center"/>
    </xf>
    <xf numFmtId="0" fontId="33" fillId="32" borderId="21" xfId="47" applyFont="1" applyFill="1" applyBorder="1" applyAlignment="1">
      <alignment horizontal="center" vertical="center"/>
    </xf>
    <xf numFmtId="0" fontId="33" fillId="32" borderId="22" xfId="47" applyFont="1" applyFill="1" applyBorder="1" applyAlignment="1">
      <alignment horizontal="center" vertical="center"/>
    </xf>
    <xf numFmtId="0" fontId="33" fillId="32" borderId="23" xfId="47" applyFont="1" applyFill="1" applyBorder="1" applyAlignment="1">
      <alignment horizontal="center" vertical="center"/>
    </xf>
    <xf numFmtId="0" fontId="33" fillId="28" borderId="21" xfId="47" applyFont="1" applyFill="1" applyBorder="1" applyAlignment="1">
      <alignment horizontal="center" vertical="center"/>
    </xf>
    <xf numFmtId="0" fontId="33" fillId="28" borderId="22" xfId="47" applyFont="1" applyFill="1" applyBorder="1" applyAlignment="1">
      <alignment horizontal="center" vertical="center"/>
    </xf>
    <xf numFmtId="0" fontId="33" fillId="28" borderId="23" xfId="47" applyFont="1" applyFill="1" applyBorder="1" applyAlignment="1">
      <alignment horizontal="center" vertical="center"/>
    </xf>
    <xf numFmtId="0" fontId="34" fillId="0" borderId="0" xfId="47" quotePrefix="1" applyFont="1" applyBorder="1" applyAlignment="1">
      <alignment horizontal="center" vertical="center"/>
    </xf>
    <xf numFmtId="0" fontId="33" fillId="30" borderId="10" xfId="47" applyFont="1" applyFill="1" applyBorder="1" applyAlignment="1">
      <alignment horizontal="center" vertical="center" wrapText="1"/>
    </xf>
    <xf numFmtId="0" fontId="4" fillId="30" borderId="10" xfId="73" applyFont="1" applyFill="1" applyBorder="1" applyAlignment="1">
      <alignment horizontal="center" vertical="center" wrapText="1"/>
    </xf>
    <xf numFmtId="0" fontId="33" fillId="30" borderId="10" xfId="47" applyFont="1" applyFill="1" applyBorder="1" applyAlignment="1">
      <alignment horizontal="center" vertical="center"/>
    </xf>
  </cellXfs>
  <cellStyles count="7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" xfId="77" builtinId="3"/>
    <cellStyle name="Millares 2" xfId="35" xr:uid="{00000000-0005-0000-0000-000023000000}"/>
    <cellStyle name="Millares 2 2" xfId="36" xr:uid="{00000000-0005-0000-0000-000024000000}"/>
    <cellStyle name="Millares 2 2 2" xfId="37" xr:uid="{00000000-0005-0000-0000-000025000000}"/>
    <cellStyle name="Millares 3" xfId="38" xr:uid="{00000000-0005-0000-0000-000026000000}"/>
    <cellStyle name="Millares 4" xfId="39" xr:uid="{00000000-0005-0000-0000-000027000000}"/>
    <cellStyle name="Moneda 2" xfId="40" xr:uid="{00000000-0005-0000-0000-000028000000}"/>
    <cellStyle name="Moneda 2 2" xfId="41" xr:uid="{00000000-0005-0000-0000-000029000000}"/>
    <cellStyle name="Neutral" xfId="42" builtinId="28" customBuiltin="1"/>
    <cellStyle name="Normal" xfId="0" builtinId="0"/>
    <cellStyle name="Normal 10 3" xfId="73" xr:uid="{00000000-0005-0000-0000-00002C000000}"/>
    <cellStyle name="Normal 13" xfId="43" xr:uid="{00000000-0005-0000-0000-00002D000000}"/>
    <cellStyle name="Normal 13 2" xfId="74" xr:uid="{00000000-0005-0000-0000-00002E000000}"/>
    <cellStyle name="Normal 15" xfId="44" xr:uid="{00000000-0005-0000-0000-00002F000000}"/>
    <cellStyle name="Normal 2" xfId="45" xr:uid="{00000000-0005-0000-0000-000030000000}"/>
    <cellStyle name="Normal 2 13" xfId="46" xr:uid="{00000000-0005-0000-0000-000031000000}"/>
    <cellStyle name="Normal 2 2" xfId="47" xr:uid="{00000000-0005-0000-0000-000032000000}"/>
    <cellStyle name="Normal 2 3" xfId="48" xr:uid="{00000000-0005-0000-0000-000033000000}"/>
    <cellStyle name="Normal 3" xfId="49" xr:uid="{00000000-0005-0000-0000-000034000000}"/>
    <cellStyle name="Normal 4" xfId="50" xr:uid="{00000000-0005-0000-0000-000035000000}"/>
    <cellStyle name="Normal 5" xfId="51" xr:uid="{00000000-0005-0000-0000-000036000000}"/>
    <cellStyle name="Normal 6" xfId="52" xr:uid="{00000000-0005-0000-0000-000037000000}"/>
    <cellStyle name="Normal 6 2" xfId="53" xr:uid="{00000000-0005-0000-0000-000038000000}"/>
    <cellStyle name="Normal 6 3" xfId="54" xr:uid="{00000000-0005-0000-0000-000039000000}"/>
    <cellStyle name="Normal 6 4" xfId="55" xr:uid="{00000000-0005-0000-0000-00003A000000}"/>
    <cellStyle name="Normal 6 6" xfId="56" xr:uid="{00000000-0005-0000-0000-00003B000000}"/>
    <cellStyle name="Normal 6 6 2" xfId="57" xr:uid="{00000000-0005-0000-0000-00003C000000}"/>
    <cellStyle name="Normal 7" xfId="58" xr:uid="{00000000-0005-0000-0000-00003D000000}"/>
    <cellStyle name="Normal 7 2" xfId="59" xr:uid="{00000000-0005-0000-0000-00003E000000}"/>
    <cellStyle name="Normal 7 3" xfId="60" xr:uid="{00000000-0005-0000-0000-00003F000000}"/>
    <cellStyle name="Normal 8" xfId="61" xr:uid="{00000000-0005-0000-0000-000040000000}"/>
    <cellStyle name="Normal 9" xfId="62" xr:uid="{00000000-0005-0000-0000-000041000000}"/>
    <cellStyle name="Normal 9 2" xfId="63" xr:uid="{00000000-0005-0000-0000-000042000000}"/>
    <cellStyle name="Normal_PROPINVRAMO332000 3" xfId="75" xr:uid="{00000000-0005-0000-0000-000043000000}"/>
    <cellStyle name="Normal_PROPINVRAMO332000_APERTURA PROGRAMATICA" xfId="78" xr:uid="{00000000-0005-0000-0000-000044000000}"/>
    <cellStyle name="Notas" xfId="64" builtinId="10" customBuiltin="1"/>
    <cellStyle name="Porcentaje" xfId="76" builtinId="5"/>
    <cellStyle name="Porcentual 2" xfId="65" xr:uid="{00000000-0005-0000-0000-000047000000}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115</xdr:row>
      <xdr:rowOff>19050</xdr:rowOff>
    </xdr:from>
    <xdr:to>
      <xdr:col>17</xdr:col>
      <xdr:colOff>0</xdr:colOff>
      <xdr:row>133</xdr:row>
      <xdr:rowOff>13607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48950336"/>
          <a:ext cx="21597257" cy="29337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Anote el origen de los recursos:  fondo o programa al que pertenezcan, en el caso de rendimientos financieros deberán señalar el Fondo o Programa del cuál se generaron.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2.-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número progresivo de la obra o acción programada, el cual deberá corresponder con el registrado en el programa de inversión. 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Anote la clasificación que corresponda (Directa o Complementario) según lo establecido en el apartado 2.3.1. de los Lineamientos Generales para la Operación del Fondo de Aportaciones para la Infraestructura Social (solo aplica a los proyectos financiados con dicho fondo).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4.-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rubro correspondiente (agua potable, alcantarillado, drenaje y letrinas, urbanización, electrificación rural y de colonias pobres, infraestructura básica del sector salud y educativo, mejoramiento de vivienda, así como mantenimiento de infraestructura, etc.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nombre de la obra o acción, teniendo especial cuidado en describirlas tal y como aparecen en el programa de inversión, inclusive respetando el orden de aparición en el mismo. 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los detalles de la dirección que permitan ubicar el sitio en donde se ejecutará la obra o acción. 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la modalidad de ejecución, si es por administración directa o por contrato (Adjudicación directa, Invitación a tres personas o Licitación pública).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número de contrato.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la cantidad de beneficiarios de la obra o acción. 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monto aplicado a cada obra y/o acción de acuerdo con el momento contable en que se encuentra el egreso respectivo al cierre del periodo que se informa</a:t>
          </a:r>
          <a:r>
            <a:rPr lang="es-MX" sz="900" b="0" i="0" u="none" strike="noStrik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 ejercicio presupuestal.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porcentaje que corresponda al avance en la ejecución y ejercicio de los recursos asignados a cada obra o acción, (Por formula)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la suma (por rubro) del monto autorizado, liberado, comprobado, por comprobar y por ejercer, respectivamente.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la suma total del monto autorizado, liberado, comprobado, por comprobar y por ejercer, respectivamente.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14.-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al número de la cuenta de registro contable al último nivel de desagregación; que permita la identificación de la obra en la contabilidad.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15.-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el tratamiento particular a la obra para su manejo y registro contable (</a:t>
          </a: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OBRA CAPITALIZABLE,  OBRA DE DOMINIO PÚBLICO Y/O OBRA TRANSFERIBLE).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15</xdr:col>
      <xdr:colOff>378213</xdr:colOff>
      <xdr:row>0</xdr:row>
      <xdr:rowOff>0</xdr:rowOff>
    </xdr:from>
    <xdr:to>
      <xdr:col>16</xdr:col>
      <xdr:colOff>867494</xdr:colOff>
      <xdr:row>4</xdr:row>
      <xdr:rowOff>61161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52756" y="0"/>
          <a:ext cx="1610509" cy="110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27992</xdr:colOff>
      <xdr:row>5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83906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19050</xdr:rowOff>
    </xdr:from>
    <xdr:to>
      <xdr:col>17</xdr:col>
      <xdr:colOff>0</xdr:colOff>
      <xdr:row>71</xdr:row>
      <xdr:rowOff>13607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49625250"/>
          <a:ext cx="21579840" cy="3012077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Anote el origen de los recursos:  fondo o programa al que pertenezcan, en el caso de rendimientos financieros deberán señalar el Fondo o Programa del cuál se generaron.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2.-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número progresivo de la obra o acción programada, el cual deberá corresponder con el registrado en el programa de inversión. 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Anote la clasificación que corresponda (Directa o Complementario) según lo establecido en el apartado 2.3.1. de los Lineamientos Generales para la Operación del Fondo de Aportaciones para la Infraestructura Social (solo aplica a los proyectos financiados con dicho fondo).</a:t>
          </a:r>
          <a:r>
            <a:rPr lang="es-MX" sz="900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4.- </a:t>
          </a:r>
          <a:r>
            <a:rPr lang="es-MX" sz="9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rubro correspondiente (agua potable, alcantarillado, drenaje y letrinas, urbanización, electrificación rural y de colonias pobres, infraestructura básica del sector salud y educativo, mejoramiento de vivienda, así como mantenimiento de infraestructura, etc.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nombre de la obra o acción, teniendo especial cuidado en describirlas tal y como aparecen en el programa de inversión, inclusive respetando el orden de aparición en el mismo. 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los detalles de la dirección que permitan ubicar el sitio en donde se ejecutará la obra o acción. 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la modalidad de ejecución, si es por administración directa o por contrato (Adjudicación directa, Invitación a tres personas o Licitación pública).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número de contrato.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la cantidad de beneficiarios de la obra o acción. 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monto aplicado a cada obra y/o acción de acuerdo con el momento contable en que se encuentra el egreso respectivo al cierre del periodo que se informa</a:t>
          </a:r>
          <a:r>
            <a:rPr lang="es-MX" sz="900" b="0" i="0" u="none" strike="noStrik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 ejercicio presupuestal.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Anote el porcentaje que corresponda al avance en la ejecución y ejercicio de los recursos asignados a cada obra o acción, (Por formula)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la suma (por rubro) del monto autorizado, liberado, comprobado, por comprobar y por ejercer, respectivamente.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la suma total del monto autorizado, liberado, comprobado, por comprobar y por ejercer, respectivamente. 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14.-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al número de la cuenta de registro contable al último nivel de desagregación; que permita la identificación de la obra en la contabilidad.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15.- </a:t>
          </a:r>
          <a:r>
            <a:rPr lang="es-MX" sz="9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el tratamiento particular a la obra para su manejo y registro contable (</a:t>
          </a:r>
          <a:r>
            <a:rPr lang="es-MX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OBRA CAPITALIZABLE,  OBRA DE DOMINIO PÚBLICO Y/O OBRA TRANSFERIBLE).</a:t>
          </a:r>
          <a:r>
            <a:rPr lang="es-MX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1012372</xdr:colOff>
      <xdr:row>4</xdr:row>
      <xdr:rowOff>206829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2372" cy="1197429"/>
        </a:xfrm>
        <a:prstGeom prst="rect">
          <a:avLst/>
        </a:prstGeom>
      </xdr:spPr>
    </xdr:pic>
    <xdr:clientData/>
  </xdr:twoCellAnchor>
  <xdr:twoCellAnchor editAs="oneCell">
    <xdr:from>
      <xdr:col>15</xdr:col>
      <xdr:colOff>293914</xdr:colOff>
      <xdr:row>0</xdr:row>
      <xdr:rowOff>10886</xdr:rowOff>
    </xdr:from>
    <xdr:to>
      <xdr:col>16</xdr:col>
      <xdr:colOff>936172</xdr:colOff>
      <xdr:row>4</xdr:row>
      <xdr:rowOff>126476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68457" y="10886"/>
          <a:ext cx="1763486" cy="110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\mobile\Containers\Data\Application\389F8286-FFC8-4171-BF52-CAF81D29E932\Library\Caches\SideLoading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nexo 4A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710937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4"/>
      <c r="B1" s="202" t="s">
        <v>108</v>
      </c>
      <c r="C1" s="202"/>
      <c r="D1" s="1"/>
      <c r="E1" s="24"/>
      <c r="F1" s="24"/>
      <c r="G1" s="24"/>
      <c r="H1" s="24"/>
      <c r="I1" s="24"/>
      <c r="J1" s="1"/>
      <c r="K1" s="1"/>
    </row>
    <row r="2" spans="1:11" ht="18">
      <c r="A2" s="24"/>
      <c r="B2" s="192" t="s">
        <v>63</v>
      </c>
      <c r="C2" s="192"/>
      <c r="D2" s="1"/>
      <c r="E2" s="24"/>
      <c r="F2" s="24"/>
      <c r="G2" s="24"/>
      <c r="H2" s="24"/>
      <c r="I2" s="24"/>
      <c r="J2" s="1"/>
      <c r="K2" s="1"/>
    </row>
    <row r="3" spans="1:11">
      <c r="A3" s="24"/>
      <c r="B3" s="193" t="s">
        <v>120</v>
      </c>
      <c r="C3" s="193"/>
      <c r="D3" s="1"/>
      <c r="E3" s="24"/>
      <c r="F3" s="24"/>
      <c r="G3" s="24"/>
      <c r="H3" s="24"/>
      <c r="I3" s="24"/>
      <c r="J3" s="1"/>
      <c r="K3" s="1"/>
    </row>
    <row r="4" spans="1:11">
      <c r="A4" s="24"/>
      <c r="B4" s="5" t="s">
        <v>3</v>
      </c>
      <c r="C4" s="6" t="s">
        <v>0</v>
      </c>
      <c r="D4" s="1"/>
      <c r="E4" s="24"/>
      <c r="F4" s="24"/>
      <c r="G4" s="24"/>
      <c r="H4" s="24"/>
      <c r="I4" s="24"/>
      <c r="J4" s="1"/>
      <c r="K4" s="1"/>
    </row>
    <row r="5" spans="1:11" ht="15" customHeight="1">
      <c r="A5" s="24"/>
      <c r="B5" s="193" t="s">
        <v>24</v>
      </c>
      <c r="C5" s="193"/>
      <c r="D5" s="1"/>
      <c r="E5" s="24"/>
      <c r="F5" s="24"/>
      <c r="G5" s="24"/>
      <c r="H5" s="24"/>
      <c r="I5" s="24"/>
      <c r="J5" s="1"/>
      <c r="K5" s="1"/>
    </row>
    <row r="6" spans="1:11">
      <c r="A6" s="24"/>
      <c r="B6" s="7" t="s">
        <v>27</v>
      </c>
      <c r="C6" s="8" t="s">
        <v>13</v>
      </c>
      <c r="D6" s="1"/>
      <c r="E6" s="24"/>
      <c r="F6" s="24"/>
      <c r="G6" s="24"/>
      <c r="H6" s="24"/>
      <c r="I6" s="24"/>
      <c r="J6" s="1"/>
      <c r="K6" s="1"/>
    </row>
    <row r="7" spans="1:11">
      <c r="A7" s="24"/>
      <c r="B7" s="7" t="s">
        <v>28</v>
      </c>
      <c r="C7" s="8" t="s">
        <v>4</v>
      </c>
      <c r="D7" s="1"/>
      <c r="E7" s="24"/>
      <c r="F7" s="194" t="s">
        <v>116</v>
      </c>
      <c r="G7" s="194"/>
      <c r="H7" s="194"/>
      <c r="I7" s="194"/>
      <c r="J7" s="1"/>
      <c r="K7" s="1"/>
    </row>
    <row r="8" spans="1:11" ht="13.5" thickBot="1">
      <c r="A8" s="24"/>
      <c r="B8" s="7" t="s">
        <v>29</v>
      </c>
      <c r="C8" s="8" t="s">
        <v>18</v>
      </c>
      <c r="D8" s="1"/>
      <c r="E8" s="24"/>
      <c r="F8" s="195"/>
      <c r="G8" s="195"/>
      <c r="H8" s="195"/>
      <c r="I8" s="195"/>
      <c r="J8" s="1"/>
      <c r="K8" s="1"/>
    </row>
    <row r="9" spans="1:11" ht="16.5" thickTop="1" thickBot="1">
      <c r="A9" s="24"/>
      <c r="B9" s="7" t="s">
        <v>30</v>
      </c>
      <c r="C9" s="9" t="s">
        <v>19</v>
      </c>
      <c r="D9" s="1"/>
      <c r="E9" s="24"/>
      <c r="F9" s="196" t="s">
        <v>109</v>
      </c>
      <c r="G9" s="197"/>
      <c r="H9" s="197"/>
      <c r="I9" s="198"/>
      <c r="J9" s="1"/>
      <c r="K9" s="1"/>
    </row>
    <row r="10" spans="1:11" ht="16.5" thickTop="1" thickBot="1">
      <c r="A10" s="24"/>
      <c r="B10" s="7" t="s">
        <v>31</v>
      </c>
      <c r="C10" s="9" t="s">
        <v>20</v>
      </c>
      <c r="D10" s="1"/>
      <c r="E10" s="24"/>
      <c r="F10" s="199" t="s">
        <v>119</v>
      </c>
      <c r="G10" s="200"/>
      <c r="H10" s="200"/>
      <c r="I10" s="201"/>
      <c r="J10" s="1"/>
      <c r="K10" s="1"/>
    </row>
    <row r="11" spans="1:11" ht="13.5" thickTop="1">
      <c r="A11" s="24"/>
      <c r="B11" s="7" t="s">
        <v>32</v>
      </c>
      <c r="C11" s="10" t="s">
        <v>5</v>
      </c>
      <c r="D11" s="1"/>
      <c r="E11" s="24"/>
      <c r="F11" s="24"/>
      <c r="G11" s="24"/>
      <c r="H11" s="24"/>
      <c r="I11" s="24"/>
      <c r="J11" s="1"/>
      <c r="K11" s="1"/>
    </row>
    <row r="12" spans="1:11">
      <c r="A12" s="24"/>
      <c r="B12" s="11" t="s">
        <v>33</v>
      </c>
      <c r="C12" s="12" t="s">
        <v>6</v>
      </c>
      <c r="D12" s="1"/>
      <c r="E12" s="24"/>
      <c r="F12" s="24"/>
      <c r="G12" s="24"/>
      <c r="H12" s="24"/>
      <c r="I12" s="24"/>
      <c r="J12" s="1"/>
      <c r="K12" s="1"/>
    </row>
    <row r="13" spans="1:11">
      <c r="A13" s="24"/>
      <c r="B13" s="11" t="s">
        <v>34</v>
      </c>
      <c r="C13" s="12" t="s">
        <v>61</v>
      </c>
      <c r="D13" s="1"/>
      <c r="E13" s="24"/>
      <c r="F13" s="24"/>
      <c r="G13" s="24"/>
      <c r="H13" s="24"/>
      <c r="I13" s="24"/>
      <c r="J13" s="1"/>
      <c r="K13" s="1"/>
    </row>
    <row r="14" spans="1:11">
      <c r="A14" s="24"/>
      <c r="B14" s="13" t="s">
        <v>117</v>
      </c>
      <c r="C14" s="12" t="s">
        <v>118</v>
      </c>
      <c r="D14" s="1"/>
      <c r="E14" s="24"/>
      <c r="F14" s="24"/>
      <c r="G14" s="24"/>
      <c r="H14" s="24"/>
      <c r="I14" s="24"/>
      <c r="J14" s="1"/>
      <c r="K14" s="1"/>
    </row>
    <row r="15" spans="1:11">
      <c r="A15" s="24"/>
      <c r="B15" s="11" t="s">
        <v>35</v>
      </c>
      <c r="C15" s="12" t="s">
        <v>7</v>
      </c>
      <c r="D15" s="1"/>
      <c r="E15" s="24"/>
      <c r="F15" s="24"/>
      <c r="G15" s="24"/>
      <c r="H15" s="24"/>
      <c r="I15" s="24"/>
      <c r="J15" s="1"/>
      <c r="K15" s="1"/>
    </row>
    <row r="16" spans="1:11">
      <c r="A16" s="24"/>
      <c r="B16" s="11" t="s">
        <v>36</v>
      </c>
      <c r="C16" s="12" t="s">
        <v>21</v>
      </c>
      <c r="D16" s="1"/>
      <c r="E16" s="24"/>
      <c r="F16" s="24"/>
      <c r="G16" s="24"/>
      <c r="H16" s="24"/>
      <c r="I16" s="24"/>
      <c r="J16" s="1"/>
      <c r="K16" s="1"/>
    </row>
    <row r="17" spans="1:11">
      <c r="A17" s="24"/>
      <c r="B17" s="11" t="s">
        <v>37</v>
      </c>
      <c r="C17" s="14" t="s">
        <v>22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>
      <c r="A18" s="24"/>
      <c r="B18" s="190" t="s">
        <v>25</v>
      </c>
      <c r="C18" s="191"/>
      <c r="D18" s="1"/>
      <c r="E18" s="24"/>
      <c r="F18" s="24"/>
      <c r="G18" s="24"/>
      <c r="H18" s="24"/>
      <c r="I18" s="24"/>
      <c r="J18" s="1"/>
      <c r="K18" s="1"/>
    </row>
    <row r="19" spans="1:11">
      <c r="A19" s="24"/>
      <c r="B19" s="11" t="s">
        <v>38</v>
      </c>
      <c r="C19" s="12" t="s">
        <v>23</v>
      </c>
      <c r="D19" s="1"/>
      <c r="E19" s="24"/>
      <c r="F19" s="24"/>
      <c r="G19" s="24"/>
      <c r="H19" s="24"/>
      <c r="I19" s="24"/>
      <c r="J19" s="1"/>
      <c r="K19" s="1"/>
    </row>
    <row r="20" spans="1:11">
      <c r="A20" s="24"/>
      <c r="B20" s="11" t="s">
        <v>39</v>
      </c>
      <c r="C20" s="12" t="s">
        <v>8</v>
      </c>
      <c r="D20" s="1"/>
      <c r="E20" s="24"/>
      <c r="F20" s="24"/>
      <c r="G20" s="24"/>
      <c r="H20" s="24"/>
      <c r="I20" s="24"/>
      <c r="J20" s="1"/>
      <c r="K20" s="1"/>
    </row>
    <row r="21" spans="1:11">
      <c r="A21" s="24"/>
      <c r="B21" s="11" t="s">
        <v>40</v>
      </c>
      <c r="C21" s="12" t="s">
        <v>9</v>
      </c>
      <c r="D21" s="1"/>
      <c r="E21" s="24"/>
      <c r="F21" s="24"/>
      <c r="G21" s="24"/>
      <c r="H21" s="24"/>
      <c r="I21" s="24"/>
      <c r="J21" s="1"/>
      <c r="K21" s="1"/>
    </row>
    <row r="22" spans="1:11">
      <c r="A22" s="24"/>
      <c r="B22" s="11" t="s">
        <v>41</v>
      </c>
      <c r="C22" s="12" t="s">
        <v>14</v>
      </c>
      <c r="D22" s="1"/>
      <c r="E22" s="24"/>
      <c r="F22" s="24"/>
      <c r="G22" s="24"/>
      <c r="H22" s="24"/>
      <c r="I22" s="24"/>
      <c r="J22" s="1"/>
      <c r="K22" s="1"/>
    </row>
    <row r="23" spans="1:11">
      <c r="A23" s="24"/>
      <c r="B23" s="11" t="s">
        <v>42</v>
      </c>
      <c r="C23" s="12" t="s">
        <v>26</v>
      </c>
      <c r="D23" s="1"/>
      <c r="E23" s="24"/>
      <c r="F23" s="24"/>
      <c r="G23" s="24"/>
      <c r="H23" s="24"/>
      <c r="I23" s="24"/>
      <c r="J23" s="1"/>
      <c r="K23" s="1"/>
    </row>
    <row r="24" spans="1:11">
      <c r="A24" s="24"/>
      <c r="B24" s="11" t="s">
        <v>43</v>
      </c>
      <c r="C24" s="12" t="s">
        <v>10</v>
      </c>
      <c r="D24" s="1"/>
      <c r="E24" s="24"/>
      <c r="F24" s="24"/>
      <c r="G24" s="24"/>
      <c r="H24" s="24"/>
      <c r="I24" s="24"/>
      <c r="J24" s="1"/>
      <c r="K24" s="1"/>
    </row>
    <row r="25" spans="1:11">
      <c r="A25" s="24"/>
      <c r="B25" s="11" t="s">
        <v>44</v>
      </c>
      <c r="C25" s="12" t="s">
        <v>45</v>
      </c>
      <c r="D25" s="1"/>
      <c r="E25" s="24"/>
      <c r="F25" s="24"/>
      <c r="G25" s="24"/>
      <c r="H25" s="24"/>
      <c r="I25" s="24"/>
      <c r="J25" s="1"/>
      <c r="K25" s="1"/>
    </row>
    <row r="26" spans="1:11">
      <c r="A26" s="24"/>
      <c r="B26" s="11" t="s">
        <v>46</v>
      </c>
      <c r="C26" s="12" t="s">
        <v>47</v>
      </c>
      <c r="D26" s="1"/>
      <c r="E26" s="24"/>
      <c r="F26" s="24"/>
      <c r="G26" s="24"/>
      <c r="H26" s="24"/>
      <c r="I26" s="24"/>
      <c r="J26" s="1"/>
      <c r="K26" s="1"/>
    </row>
    <row r="27" spans="1:11">
      <c r="A27" s="24"/>
      <c r="B27" s="11" t="s">
        <v>48</v>
      </c>
      <c r="C27" s="12" t="s">
        <v>15</v>
      </c>
      <c r="D27" s="1"/>
      <c r="E27" s="24"/>
      <c r="F27" s="24"/>
      <c r="G27" s="24"/>
      <c r="H27" s="24"/>
      <c r="I27" s="24"/>
      <c r="J27" s="1"/>
      <c r="K27" s="1"/>
    </row>
    <row r="28" spans="1:11">
      <c r="A28" s="24"/>
      <c r="B28" s="11" t="s">
        <v>49</v>
      </c>
      <c r="C28" s="12" t="s">
        <v>16</v>
      </c>
      <c r="D28" s="1"/>
      <c r="E28" s="24"/>
      <c r="F28" s="24"/>
      <c r="G28" s="24"/>
      <c r="H28" s="24"/>
      <c r="I28" s="24"/>
      <c r="J28" s="1"/>
      <c r="K28" s="1"/>
    </row>
    <row r="29" spans="1:11">
      <c r="A29" s="24"/>
      <c r="B29" s="11" t="s">
        <v>50</v>
      </c>
      <c r="C29" s="12" t="s">
        <v>62</v>
      </c>
      <c r="D29" s="1"/>
      <c r="E29" s="24"/>
      <c r="F29" s="24"/>
      <c r="G29" s="24"/>
      <c r="H29" s="24"/>
      <c r="I29" s="24"/>
      <c r="J29" s="1"/>
      <c r="K29" s="1"/>
    </row>
    <row r="30" spans="1:11">
      <c r="A30" s="24"/>
      <c r="B30" s="13" t="s">
        <v>51</v>
      </c>
      <c r="C30" s="14" t="s">
        <v>56</v>
      </c>
      <c r="D30" s="1"/>
      <c r="E30" s="24"/>
      <c r="F30" s="24"/>
      <c r="G30" s="24"/>
      <c r="H30" s="24"/>
      <c r="I30" s="24"/>
      <c r="J30" s="1"/>
      <c r="K30" s="1"/>
    </row>
    <row r="31" spans="1:11">
      <c r="A31" s="24"/>
      <c r="B31" s="13" t="s">
        <v>54</v>
      </c>
      <c r="C31" s="14" t="s">
        <v>57</v>
      </c>
      <c r="D31" s="1"/>
      <c r="E31" s="24"/>
      <c r="F31" s="24"/>
      <c r="G31" s="24"/>
      <c r="H31" s="24"/>
      <c r="I31" s="24"/>
      <c r="J31" s="1"/>
      <c r="K31" s="1"/>
    </row>
    <row r="32" spans="1:11">
      <c r="A32" s="24"/>
      <c r="B32" s="13" t="s">
        <v>55</v>
      </c>
      <c r="C32" s="12" t="s">
        <v>17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>
      <c r="A34" s="24"/>
      <c r="B34" s="190" t="s">
        <v>52</v>
      </c>
      <c r="C34" s="191"/>
      <c r="D34" s="1"/>
      <c r="E34" s="24"/>
      <c r="F34" s="24"/>
      <c r="G34" s="24"/>
      <c r="H34" s="24"/>
      <c r="I34" s="24"/>
      <c r="J34" s="1"/>
      <c r="K34" s="1"/>
    </row>
    <row r="35" spans="1:11">
      <c r="A35" s="24"/>
      <c r="B35" s="16" t="s">
        <v>53</v>
      </c>
      <c r="C35" s="12" t="s">
        <v>58</v>
      </c>
      <c r="D35" s="1"/>
      <c r="E35" s="24"/>
      <c r="F35" s="24"/>
      <c r="G35" s="24"/>
      <c r="H35" s="24"/>
      <c r="I35" s="24"/>
      <c r="J35" s="1"/>
      <c r="K35" s="1"/>
    </row>
    <row r="36" spans="1:11">
      <c r="A36" s="24"/>
      <c r="B36" s="16" t="s">
        <v>60</v>
      </c>
      <c r="C36" s="12" t="s">
        <v>59</v>
      </c>
      <c r="D36" s="1"/>
      <c r="E36" s="24"/>
      <c r="F36" s="24"/>
      <c r="G36" s="24"/>
      <c r="H36" s="24"/>
      <c r="I36" s="24"/>
      <c r="J36" s="1"/>
      <c r="K36" s="1"/>
    </row>
    <row r="37" spans="1:11">
      <c r="A37" s="24"/>
      <c r="B37" s="16" t="s">
        <v>64</v>
      </c>
      <c r="C37" s="12" t="s">
        <v>65</v>
      </c>
      <c r="D37" s="1"/>
      <c r="E37" s="24"/>
      <c r="F37" s="24"/>
      <c r="G37" s="24"/>
      <c r="H37" s="24"/>
      <c r="I37" s="24"/>
      <c r="J37" s="1"/>
      <c r="K37" s="1"/>
    </row>
    <row r="38" spans="1:11">
      <c r="A38" s="24"/>
      <c r="B38" s="16" t="s">
        <v>66</v>
      </c>
      <c r="C38" s="12" t="s">
        <v>67</v>
      </c>
      <c r="D38" s="1"/>
      <c r="E38" s="24"/>
      <c r="F38" s="24"/>
      <c r="G38" s="24"/>
      <c r="H38" s="24"/>
      <c r="I38" s="24"/>
      <c r="J38" s="1"/>
      <c r="K38" s="1"/>
    </row>
    <row r="39" spans="1:11">
      <c r="A39" s="24"/>
      <c r="B39" s="16" t="s">
        <v>68</v>
      </c>
      <c r="C39" s="12" t="s">
        <v>69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>
      <c r="A40" s="24"/>
      <c r="B40" s="190" t="s">
        <v>70</v>
      </c>
      <c r="C40" s="191"/>
      <c r="D40" s="1"/>
      <c r="E40" s="24"/>
      <c r="F40" s="24"/>
      <c r="G40" s="24"/>
      <c r="H40" s="24"/>
      <c r="I40" s="24"/>
      <c r="J40" s="1"/>
      <c r="K40" s="1"/>
    </row>
    <row r="41" spans="1:11">
      <c r="A41" s="24"/>
      <c r="B41" s="16" t="s">
        <v>71</v>
      </c>
      <c r="C41" s="12" t="s">
        <v>72</v>
      </c>
      <c r="D41" s="1"/>
      <c r="E41" s="24"/>
      <c r="F41" s="24"/>
      <c r="G41" s="24"/>
      <c r="H41" s="24"/>
      <c r="I41" s="24"/>
      <c r="J41" s="1"/>
      <c r="K41" s="1"/>
    </row>
    <row r="42" spans="1:11">
      <c r="A42" s="24"/>
      <c r="B42" s="16" t="s">
        <v>104</v>
      </c>
      <c r="C42" s="12" t="s">
        <v>93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>
      <c r="A43" s="24"/>
      <c r="B43" s="190" t="s">
        <v>11</v>
      </c>
      <c r="C43" s="191"/>
      <c r="D43" s="1"/>
      <c r="E43" s="24"/>
      <c r="F43" s="24"/>
      <c r="G43" s="24"/>
      <c r="H43" s="24"/>
      <c r="I43" s="24"/>
      <c r="J43" s="1"/>
      <c r="K43" s="1"/>
    </row>
    <row r="44" spans="1:11">
      <c r="A44" s="24"/>
      <c r="B44" s="17" t="s">
        <v>77</v>
      </c>
      <c r="C44" s="18" t="s">
        <v>73</v>
      </c>
      <c r="D44" s="1"/>
      <c r="E44" s="24"/>
      <c r="F44" s="24"/>
      <c r="G44" s="24"/>
      <c r="H44" s="24"/>
      <c r="I44" s="24"/>
      <c r="J44" s="1"/>
      <c r="K44" s="1"/>
    </row>
    <row r="45" spans="1:11">
      <c r="A45" s="24"/>
      <c r="B45" s="19" t="s">
        <v>78</v>
      </c>
      <c r="C45" s="18" t="s">
        <v>74</v>
      </c>
      <c r="D45" s="1"/>
      <c r="E45" s="24"/>
      <c r="F45" s="24"/>
      <c r="G45" s="24"/>
      <c r="H45" s="24"/>
      <c r="I45" s="24"/>
      <c r="J45" s="1"/>
      <c r="K45" s="1"/>
    </row>
    <row r="46" spans="1:11" ht="25.5">
      <c r="A46" s="24"/>
      <c r="B46" s="17" t="s">
        <v>79</v>
      </c>
      <c r="C46" s="18" t="s">
        <v>80</v>
      </c>
      <c r="D46" s="1"/>
      <c r="E46" s="24"/>
      <c r="F46" s="24"/>
      <c r="G46" s="24"/>
      <c r="H46" s="24"/>
      <c r="I46" s="24"/>
      <c r="J46" s="1"/>
      <c r="K46" s="1"/>
    </row>
    <row r="47" spans="1:11">
      <c r="A47" s="24"/>
      <c r="B47" s="19" t="s">
        <v>81</v>
      </c>
      <c r="C47" s="20" t="s">
        <v>110</v>
      </c>
      <c r="D47" s="1"/>
      <c r="E47" s="24"/>
      <c r="F47" s="24"/>
      <c r="G47" s="24"/>
      <c r="H47" s="24"/>
      <c r="I47" s="24"/>
      <c r="J47" s="1"/>
      <c r="K47" s="1"/>
    </row>
    <row r="48" spans="1:11">
      <c r="A48" s="24"/>
      <c r="B48" s="19" t="s">
        <v>82</v>
      </c>
      <c r="C48" s="20" t="s">
        <v>75</v>
      </c>
      <c r="D48" s="1"/>
      <c r="E48" s="24"/>
      <c r="F48" s="24"/>
      <c r="G48" s="24"/>
      <c r="H48" s="24"/>
      <c r="I48" s="24"/>
      <c r="J48" s="1"/>
      <c r="K48" s="1"/>
    </row>
    <row r="49" spans="1:11">
      <c r="A49" s="24"/>
      <c r="B49" s="19" t="s">
        <v>83</v>
      </c>
      <c r="C49" s="20" t="s">
        <v>84</v>
      </c>
      <c r="D49" s="1"/>
      <c r="E49" s="24"/>
      <c r="F49" s="24"/>
      <c r="G49" s="24"/>
      <c r="H49" s="24"/>
      <c r="I49" s="24"/>
      <c r="J49" s="1"/>
      <c r="K49" s="1"/>
    </row>
    <row r="50" spans="1:11">
      <c r="A50" s="24"/>
      <c r="B50" s="19" t="s">
        <v>85</v>
      </c>
      <c r="C50" s="18" t="s">
        <v>86</v>
      </c>
      <c r="D50" s="1"/>
      <c r="E50" s="24"/>
      <c r="F50" s="24"/>
      <c r="G50" s="24"/>
      <c r="H50" s="24"/>
      <c r="I50" s="24"/>
      <c r="J50" s="1"/>
      <c r="K50" s="1"/>
    </row>
    <row r="51" spans="1:11" ht="25.5">
      <c r="A51" s="24"/>
      <c r="B51" s="19" t="s">
        <v>87</v>
      </c>
      <c r="C51" s="18" t="s">
        <v>88</v>
      </c>
      <c r="D51" s="1"/>
      <c r="E51" s="24"/>
      <c r="F51" s="24"/>
      <c r="G51" s="24"/>
      <c r="H51" s="24"/>
      <c r="I51" s="24"/>
      <c r="J51" s="1"/>
      <c r="K51" s="1"/>
    </row>
    <row r="52" spans="1:11">
      <c r="A52" s="24"/>
      <c r="B52" s="19" t="s">
        <v>89</v>
      </c>
      <c r="C52" s="18" t="s">
        <v>90</v>
      </c>
      <c r="D52" s="1"/>
      <c r="E52" s="24"/>
      <c r="F52" s="24"/>
      <c r="G52" s="24"/>
      <c r="H52" s="24"/>
      <c r="I52" s="24"/>
      <c r="J52" s="1"/>
      <c r="K52" s="1"/>
    </row>
    <row r="53" spans="1:11">
      <c r="A53" s="24"/>
      <c r="B53" s="19" t="s">
        <v>91</v>
      </c>
      <c r="C53" s="18" t="s">
        <v>76</v>
      </c>
      <c r="D53" s="1"/>
      <c r="E53" s="24"/>
      <c r="F53" s="24"/>
      <c r="G53" s="24"/>
      <c r="H53" s="24"/>
      <c r="I53" s="24"/>
      <c r="J53" s="1"/>
      <c r="K53" s="1"/>
    </row>
    <row r="54" spans="1:11">
      <c r="A54" s="24"/>
      <c r="B54" s="19" t="s">
        <v>111</v>
      </c>
      <c r="C54" s="21" t="s">
        <v>112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>
      <c r="A55" s="24"/>
      <c r="B55" s="188" t="s">
        <v>12</v>
      </c>
      <c r="C55" s="189"/>
      <c r="D55" s="1"/>
      <c r="E55" s="24"/>
      <c r="F55" s="24"/>
      <c r="G55" s="24"/>
      <c r="H55" s="24"/>
      <c r="I55" s="24"/>
      <c r="J55" s="1"/>
      <c r="K55" s="1"/>
    </row>
    <row r="56" spans="1:11">
      <c r="A56" s="24"/>
      <c r="B56" s="19" t="s">
        <v>94</v>
      </c>
      <c r="C56" s="22" t="s">
        <v>102</v>
      </c>
      <c r="D56" s="4"/>
      <c r="E56" s="24"/>
      <c r="F56" s="24"/>
      <c r="G56" s="24"/>
      <c r="H56" s="24"/>
      <c r="I56" s="24"/>
      <c r="J56" s="1"/>
      <c r="K56" s="1"/>
    </row>
    <row r="57" spans="1:11">
      <c r="A57" s="24"/>
      <c r="B57" s="19" t="s">
        <v>95</v>
      </c>
      <c r="C57" s="22" t="s">
        <v>103</v>
      </c>
      <c r="D57" s="4"/>
      <c r="E57" s="24"/>
      <c r="F57" s="24"/>
      <c r="G57" s="24"/>
      <c r="H57" s="24"/>
      <c r="I57" s="24"/>
      <c r="J57" s="1"/>
      <c r="K57" s="1"/>
    </row>
    <row r="58" spans="1:11">
      <c r="A58" s="24"/>
      <c r="B58" s="19" t="s">
        <v>96</v>
      </c>
      <c r="C58" s="23" t="s">
        <v>110</v>
      </c>
      <c r="D58" s="4"/>
      <c r="E58" s="24"/>
      <c r="F58" s="24"/>
      <c r="G58" s="24"/>
      <c r="H58" s="24"/>
      <c r="I58" s="24"/>
      <c r="J58" s="1"/>
      <c r="K58" s="1"/>
    </row>
    <row r="59" spans="1:11">
      <c r="A59" s="24"/>
      <c r="B59" s="19" t="s">
        <v>97</v>
      </c>
      <c r="C59" s="18" t="s">
        <v>105</v>
      </c>
      <c r="D59" s="4"/>
      <c r="E59" s="24"/>
      <c r="F59" s="24"/>
      <c r="G59" s="24"/>
      <c r="H59" s="24"/>
      <c r="I59" s="24"/>
      <c r="J59" s="1"/>
      <c r="K59" s="1"/>
    </row>
    <row r="60" spans="1:11">
      <c r="A60" s="24"/>
      <c r="B60" s="19" t="s">
        <v>98</v>
      </c>
      <c r="C60" s="18" t="s">
        <v>113</v>
      </c>
      <c r="D60" s="3"/>
      <c r="E60" s="24"/>
      <c r="F60" s="24"/>
      <c r="G60" s="24"/>
      <c r="H60" s="24"/>
      <c r="I60" s="24"/>
      <c r="J60" s="1"/>
      <c r="K60" s="1"/>
    </row>
    <row r="61" spans="1:11">
      <c r="A61" s="24"/>
      <c r="B61" s="19" t="s">
        <v>99</v>
      </c>
      <c r="C61" s="18" t="s">
        <v>114</v>
      </c>
      <c r="D61" s="3"/>
      <c r="E61" s="24"/>
      <c r="F61" s="24"/>
      <c r="G61" s="24"/>
      <c r="H61" s="24"/>
      <c r="I61" s="24"/>
      <c r="J61" s="1"/>
      <c r="K61" s="1"/>
    </row>
    <row r="62" spans="1:11" ht="25.5">
      <c r="A62" s="24"/>
      <c r="B62" s="19" t="s">
        <v>100</v>
      </c>
      <c r="C62" s="18" t="s">
        <v>115</v>
      </c>
      <c r="D62" s="3"/>
      <c r="E62" s="24"/>
      <c r="F62" s="24"/>
      <c r="G62" s="24"/>
      <c r="H62" s="24"/>
      <c r="I62" s="24"/>
      <c r="J62" s="1"/>
      <c r="K62" s="1"/>
    </row>
    <row r="63" spans="1:11">
      <c r="A63" s="24"/>
      <c r="B63" s="19" t="s">
        <v>101</v>
      </c>
      <c r="C63" s="18" t="s">
        <v>106</v>
      </c>
      <c r="D63" s="3"/>
      <c r="E63" s="24"/>
      <c r="F63" s="24"/>
      <c r="G63" s="24"/>
      <c r="H63" s="24"/>
      <c r="I63" s="24"/>
      <c r="J63" s="1"/>
      <c r="K63" s="1"/>
    </row>
    <row r="64" spans="1:11">
      <c r="A64" s="24"/>
      <c r="B64" s="19" t="s">
        <v>107</v>
      </c>
      <c r="C64" s="20" t="s">
        <v>92</v>
      </c>
      <c r="D64" s="3"/>
      <c r="E64" s="24"/>
      <c r="F64" s="24"/>
      <c r="G64" s="24"/>
      <c r="H64" s="24"/>
      <c r="I64" s="24"/>
      <c r="J64" s="1"/>
      <c r="K64" s="1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I103"/>
  <sheetViews>
    <sheetView view="pageBreakPreview" zoomScale="70" zoomScaleNormal="70" zoomScaleSheetLayoutView="70" workbookViewId="0">
      <selection activeCell="D38" sqref="D38"/>
    </sheetView>
  </sheetViews>
  <sheetFormatPr baseColWidth="10" defaultColWidth="11.42578125" defaultRowHeight="12.75"/>
  <cols>
    <col min="1" max="1" width="15.28515625" style="32" customWidth="1"/>
    <col min="2" max="2" width="20.7109375" style="32" customWidth="1"/>
    <col min="3" max="3" width="22.28515625" style="32" customWidth="1"/>
    <col min="4" max="4" width="29.7109375" style="32" customWidth="1"/>
    <col min="5" max="5" width="15.85546875" style="32" customWidth="1"/>
    <col min="6" max="6" width="16.85546875" style="32" customWidth="1"/>
    <col min="7" max="7" width="22.7109375" style="32" customWidth="1"/>
    <col min="8" max="8" width="15.85546875" style="53" customWidth="1"/>
    <col min="9" max="9" width="17.7109375" style="32" customWidth="1"/>
    <col min="10" max="10" width="17.140625" style="32" customWidth="1"/>
    <col min="11" max="11" width="17.5703125" style="32" customWidth="1"/>
    <col min="12" max="12" width="20.5703125" style="32" customWidth="1"/>
    <col min="13" max="14" width="17.140625" style="32" customWidth="1"/>
    <col min="15" max="15" width="17.28515625" style="32" customWidth="1"/>
    <col min="16" max="16" width="16.28515625" style="32" customWidth="1"/>
    <col min="17" max="17" width="14.5703125" style="32" customWidth="1"/>
    <col min="18" max="18" width="13.5703125" style="32" bestFit="1" customWidth="1"/>
    <col min="19" max="16384" width="11.42578125" style="32"/>
  </cols>
  <sheetData>
    <row r="1" spans="1:18" s="111" customFormat="1" ht="23.25">
      <c r="A1" s="169"/>
      <c r="B1" s="186" t="s">
        <v>160</v>
      </c>
      <c r="C1" s="124"/>
      <c r="D1" s="124"/>
      <c r="E1" s="124"/>
      <c r="F1" s="27"/>
      <c r="G1" s="27"/>
      <c r="H1" s="28"/>
      <c r="I1" s="27"/>
      <c r="J1" s="27"/>
      <c r="K1" s="27"/>
      <c r="L1" s="27"/>
      <c r="M1" s="27"/>
      <c r="N1" s="27"/>
      <c r="O1" s="167" t="s">
        <v>138</v>
      </c>
      <c r="P1" s="125"/>
      <c r="Q1" s="126"/>
    </row>
    <row r="2" spans="1:18" s="111" customFormat="1" ht="20.100000000000001" customHeight="1">
      <c r="A2" s="30"/>
      <c r="B2" s="187" t="s">
        <v>282</v>
      </c>
      <c r="C2" s="30"/>
      <c r="D2" s="27"/>
      <c r="E2" s="30"/>
      <c r="F2" s="30"/>
      <c r="G2" s="30"/>
      <c r="H2" s="92"/>
      <c r="I2" s="30"/>
      <c r="J2" s="30"/>
      <c r="K2" s="30"/>
      <c r="L2" s="30"/>
      <c r="M2" s="30"/>
      <c r="N2" s="30"/>
      <c r="O2" s="30"/>
      <c r="P2" s="30"/>
      <c r="Q2" s="27"/>
    </row>
    <row r="3" spans="1:18" s="111" customFormat="1" ht="20.100000000000001" customHeight="1">
      <c r="A3" s="168"/>
      <c r="B3" s="187" t="s">
        <v>283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7"/>
    </row>
    <row r="4" spans="1:18" s="127" customFormat="1" ht="20.100000000000001" customHeight="1">
      <c r="A4" s="143"/>
      <c r="B4" s="143"/>
      <c r="C4" s="143"/>
      <c r="D4" s="143"/>
      <c r="E4" s="143"/>
      <c r="F4" s="143"/>
      <c r="G4" s="143"/>
      <c r="H4" s="143"/>
      <c r="I4" s="224"/>
      <c r="J4" s="224"/>
      <c r="K4" s="224"/>
      <c r="L4" s="224"/>
      <c r="M4" s="224"/>
      <c r="N4" s="224"/>
      <c r="O4" s="224"/>
      <c r="P4" s="224"/>
      <c r="Q4" s="224"/>
    </row>
    <row r="5" spans="1:18" s="127" customFormat="1" ht="20.100000000000001" customHeight="1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</row>
    <row r="6" spans="1:18" s="33" customFormat="1" ht="19.5" customHeight="1">
      <c r="A6" s="225" t="s">
        <v>189</v>
      </c>
      <c r="B6" s="225" t="s">
        <v>125</v>
      </c>
      <c r="C6" s="225" t="s">
        <v>126</v>
      </c>
      <c r="D6" s="225" t="s">
        <v>127</v>
      </c>
      <c r="E6" s="225" t="s">
        <v>128</v>
      </c>
      <c r="F6" s="225" t="s">
        <v>129</v>
      </c>
      <c r="G6" s="225" t="s">
        <v>122</v>
      </c>
      <c r="H6" s="225" t="s">
        <v>2</v>
      </c>
      <c r="I6" s="225" t="s">
        <v>121</v>
      </c>
      <c r="J6" s="225"/>
      <c r="K6" s="225"/>
      <c r="L6" s="225"/>
      <c r="M6" s="225"/>
      <c r="N6" s="225"/>
      <c r="O6" s="225"/>
      <c r="P6" s="227" t="s">
        <v>130</v>
      </c>
      <c r="Q6" s="227"/>
    </row>
    <row r="7" spans="1:18" s="33" customFormat="1" ht="38.25" customHeight="1">
      <c r="A7" s="225"/>
      <c r="B7" s="225"/>
      <c r="C7" s="225"/>
      <c r="D7" s="225"/>
      <c r="E7" s="225"/>
      <c r="F7" s="226"/>
      <c r="G7" s="226"/>
      <c r="H7" s="225"/>
      <c r="I7" s="122" t="s">
        <v>123</v>
      </c>
      <c r="J7" s="122" t="s">
        <v>131</v>
      </c>
      <c r="K7" s="122" t="s">
        <v>132</v>
      </c>
      <c r="L7" s="122" t="s">
        <v>133</v>
      </c>
      <c r="M7" s="122" t="s">
        <v>124</v>
      </c>
      <c r="N7" s="122" t="s">
        <v>134</v>
      </c>
      <c r="O7" s="122" t="s">
        <v>135</v>
      </c>
      <c r="P7" s="121" t="s">
        <v>136</v>
      </c>
      <c r="Q7" s="121" t="s">
        <v>137</v>
      </c>
      <c r="R7" s="42"/>
    </row>
    <row r="8" spans="1:18" s="33" customFormat="1" ht="27.6" customHeight="1">
      <c r="A8" s="203" t="s">
        <v>157</v>
      </c>
      <c r="B8" s="203"/>
      <c r="C8" s="203"/>
      <c r="D8" s="203"/>
      <c r="E8" s="203"/>
      <c r="F8" s="203"/>
      <c r="G8" s="203"/>
      <c r="H8" s="75"/>
      <c r="I8" s="76"/>
      <c r="J8" s="76"/>
      <c r="K8" s="76"/>
      <c r="L8" s="76"/>
      <c r="M8" s="76"/>
      <c r="N8" s="76"/>
      <c r="O8" s="76"/>
      <c r="P8" s="75"/>
      <c r="Q8" s="75"/>
      <c r="R8" s="39"/>
    </row>
    <row r="9" spans="1:18" s="41" customFormat="1" ht="55.15" customHeight="1">
      <c r="A9" s="57" t="s">
        <v>139</v>
      </c>
      <c r="B9" s="37" t="s">
        <v>221</v>
      </c>
      <c r="C9" s="36" t="s">
        <v>157</v>
      </c>
      <c r="D9" s="81" t="s">
        <v>232</v>
      </c>
      <c r="E9" s="54" t="s">
        <v>222</v>
      </c>
      <c r="F9" s="38" t="s">
        <v>233</v>
      </c>
      <c r="G9" s="69" t="s">
        <v>257</v>
      </c>
      <c r="H9" s="56">
        <v>30</v>
      </c>
      <c r="I9" s="179">
        <v>62993.56</v>
      </c>
      <c r="J9" s="74">
        <v>62993.56</v>
      </c>
      <c r="K9" s="74">
        <v>62993.56</v>
      </c>
      <c r="L9" s="74">
        <v>62993.56</v>
      </c>
      <c r="M9" s="74">
        <v>62993.56</v>
      </c>
      <c r="N9" s="74">
        <v>62993.56</v>
      </c>
      <c r="O9" s="106">
        <f>+I9-N9</f>
        <v>0</v>
      </c>
      <c r="P9" s="107">
        <f>+N9/I9</f>
        <v>1</v>
      </c>
      <c r="Q9" s="107">
        <f t="shared" ref="Q9:Q10" si="0">+N9/I9</f>
        <v>1</v>
      </c>
      <c r="R9" s="40"/>
    </row>
    <row r="10" spans="1:18" s="41" customFormat="1" ht="65.45" customHeight="1">
      <c r="A10" s="57" t="s">
        <v>140</v>
      </c>
      <c r="B10" s="37" t="s">
        <v>221</v>
      </c>
      <c r="C10" s="36" t="s">
        <v>157</v>
      </c>
      <c r="D10" s="81" t="s">
        <v>220</v>
      </c>
      <c r="E10" s="54" t="s">
        <v>222</v>
      </c>
      <c r="F10" s="38" t="s">
        <v>233</v>
      </c>
      <c r="G10" s="69" t="s">
        <v>258</v>
      </c>
      <c r="H10" s="56">
        <v>40</v>
      </c>
      <c r="I10" s="180">
        <v>152928.51999999999</v>
      </c>
      <c r="J10" s="67">
        <v>152928.51999999999</v>
      </c>
      <c r="K10" s="67">
        <v>152928.51999999999</v>
      </c>
      <c r="L10" s="67">
        <v>152928.51999999999</v>
      </c>
      <c r="M10" s="67">
        <v>152928.51999999999</v>
      </c>
      <c r="N10" s="67">
        <v>152928.51999999999</v>
      </c>
      <c r="O10" s="106">
        <f t="shared" ref="O10:O15" si="1">+I10-N10</f>
        <v>0</v>
      </c>
      <c r="P10" s="107">
        <f t="shared" ref="P10" si="2">+N10/I10</f>
        <v>1</v>
      </c>
      <c r="Q10" s="107">
        <f t="shared" si="0"/>
        <v>1</v>
      </c>
      <c r="R10" s="40"/>
    </row>
    <row r="11" spans="1:18" s="41" customFormat="1" ht="45.6" customHeight="1">
      <c r="A11" s="57" t="s">
        <v>141</v>
      </c>
      <c r="B11" s="37" t="s">
        <v>221</v>
      </c>
      <c r="C11" s="36" t="s">
        <v>157</v>
      </c>
      <c r="D11" s="115" t="s">
        <v>213</v>
      </c>
      <c r="E11" s="54" t="s">
        <v>222</v>
      </c>
      <c r="F11" s="38" t="s">
        <v>233</v>
      </c>
      <c r="G11" s="69" t="s">
        <v>256</v>
      </c>
      <c r="H11" s="56">
        <v>30</v>
      </c>
      <c r="I11" s="180">
        <v>113959.64</v>
      </c>
      <c r="J11" s="67">
        <v>113959.64</v>
      </c>
      <c r="K11" s="67">
        <v>113959.64</v>
      </c>
      <c r="L11" s="67">
        <v>113959.64</v>
      </c>
      <c r="M11" s="67">
        <v>113959.64</v>
      </c>
      <c r="N11" s="67">
        <v>113959.64</v>
      </c>
      <c r="O11" s="106">
        <f t="shared" si="1"/>
        <v>0</v>
      </c>
      <c r="P11" s="107">
        <f>+N11/I11</f>
        <v>1</v>
      </c>
      <c r="Q11" s="107">
        <f>+N11/I11</f>
        <v>1</v>
      </c>
      <c r="R11" s="40"/>
    </row>
    <row r="12" spans="1:18" s="41" customFormat="1" ht="60.6" customHeight="1">
      <c r="A12" s="57" t="s">
        <v>218</v>
      </c>
      <c r="B12" s="37" t="s">
        <v>221</v>
      </c>
      <c r="C12" s="36" t="s">
        <v>157</v>
      </c>
      <c r="D12" s="116" t="s">
        <v>217</v>
      </c>
      <c r="E12" s="54" t="s">
        <v>222</v>
      </c>
      <c r="F12" s="38" t="s">
        <v>233</v>
      </c>
      <c r="G12" s="69" t="s">
        <v>281</v>
      </c>
      <c r="H12" s="117">
        <v>50</v>
      </c>
      <c r="I12" s="181">
        <v>623418.06999999995</v>
      </c>
      <c r="J12" s="59">
        <v>623418.06999999995</v>
      </c>
      <c r="K12" s="59">
        <v>623418.06999999995</v>
      </c>
      <c r="L12" s="59">
        <v>623418.06999999995</v>
      </c>
      <c r="M12" s="59">
        <v>623418.06999999995</v>
      </c>
      <c r="N12" s="59">
        <v>623418.06999999995</v>
      </c>
      <c r="O12" s="106">
        <f t="shared" si="1"/>
        <v>0</v>
      </c>
      <c r="P12" s="107">
        <f>+N12/I12</f>
        <v>1</v>
      </c>
      <c r="Q12" s="107">
        <f>+N12/I12</f>
        <v>1</v>
      </c>
      <c r="R12" s="40"/>
    </row>
    <row r="13" spans="1:18" s="41" customFormat="1" ht="60.6" customHeight="1">
      <c r="A13" s="142" t="s">
        <v>142</v>
      </c>
      <c r="B13" s="144" t="s">
        <v>221</v>
      </c>
      <c r="C13" s="145" t="s">
        <v>157</v>
      </c>
      <c r="D13" s="132" t="s">
        <v>284</v>
      </c>
      <c r="E13" s="146" t="s">
        <v>222</v>
      </c>
      <c r="F13" s="147" t="s">
        <v>320</v>
      </c>
      <c r="G13" s="148" t="s">
        <v>320</v>
      </c>
      <c r="H13" s="149">
        <v>1000</v>
      </c>
      <c r="I13" s="123">
        <v>468150</v>
      </c>
      <c r="J13" s="123">
        <v>468150</v>
      </c>
      <c r="K13" s="123">
        <v>468150</v>
      </c>
      <c r="L13" s="123">
        <v>468150</v>
      </c>
      <c r="M13" s="123">
        <v>468150</v>
      </c>
      <c r="N13" s="123">
        <v>468150</v>
      </c>
      <c r="O13" s="150">
        <f t="shared" si="1"/>
        <v>0</v>
      </c>
      <c r="P13" s="151">
        <f>+N13/I13</f>
        <v>1</v>
      </c>
      <c r="Q13" s="151">
        <f>+N13/I13</f>
        <v>1</v>
      </c>
      <c r="R13" s="40"/>
    </row>
    <row r="14" spans="1:18" s="41" customFormat="1" ht="60.6" customHeight="1">
      <c r="A14" s="142" t="s">
        <v>143</v>
      </c>
      <c r="B14" s="152" t="s">
        <v>221</v>
      </c>
      <c r="C14" s="147" t="s">
        <v>157</v>
      </c>
      <c r="D14" s="133" t="s">
        <v>285</v>
      </c>
      <c r="E14" s="153" t="s">
        <v>224</v>
      </c>
      <c r="F14" s="147" t="s">
        <v>320</v>
      </c>
      <c r="G14" s="148" t="s">
        <v>320</v>
      </c>
      <c r="H14" s="149">
        <v>1000</v>
      </c>
      <c r="I14" s="123">
        <v>120000</v>
      </c>
      <c r="J14" s="123">
        <v>120000</v>
      </c>
      <c r="K14" s="123">
        <v>120000</v>
      </c>
      <c r="L14" s="123">
        <v>120000</v>
      </c>
      <c r="M14" s="123">
        <v>120000</v>
      </c>
      <c r="N14" s="123">
        <v>120000</v>
      </c>
      <c r="O14" s="150">
        <f t="shared" si="1"/>
        <v>0</v>
      </c>
      <c r="P14" s="151">
        <f>+N14/I14</f>
        <v>1</v>
      </c>
      <c r="Q14" s="151">
        <f>+N14/I14</f>
        <v>1</v>
      </c>
      <c r="R14" s="40"/>
    </row>
    <row r="15" spans="1:18" s="41" customFormat="1" ht="60.6" customHeight="1">
      <c r="A15" s="142" t="s">
        <v>144</v>
      </c>
      <c r="B15" s="152" t="s">
        <v>221</v>
      </c>
      <c r="C15" s="147" t="s">
        <v>157</v>
      </c>
      <c r="D15" s="133" t="s">
        <v>309</v>
      </c>
      <c r="E15" s="153" t="s">
        <v>222</v>
      </c>
      <c r="F15" s="147" t="s">
        <v>320</v>
      </c>
      <c r="G15" s="148" t="s">
        <v>320</v>
      </c>
      <c r="H15" s="149">
        <v>2000</v>
      </c>
      <c r="I15" s="123">
        <v>550000</v>
      </c>
      <c r="J15" s="123">
        <v>550000</v>
      </c>
      <c r="K15" s="123">
        <v>550000</v>
      </c>
      <c r="L15" s="123">
        <v>550000</v>
      </c>
      <c r="M15" s="123">
        <v>550000</v>
      </c>
      <c r="N15" s="123">
        <v>550000</v>
      </c>
      <c r="O15" s="150">
        <f t="shared" si="1"/>
        <v>0</v>
      </c>
      <c r="P15" s="151">
        <f>+N15/I15</f>
        <v>1</v>
      </c>
      <c r="Q15" s="151">
        <f>+N15/I15</f>
        <v>1</v>
      </c>
      <c r="R15" s="40"/>
    </row>
    <row r="16" spans="1:18" s="41" customFormat="1" ht="26.45" customHeight="1">
      <c r="A16" s="221" t="s">
        <v>152</v>
      </c>
      <c r="B16" s="222"/>
      <c r="C16" s="222"/>
      <c r="D16" s="222"/>
      <c r="E16" s="222"/>
      <c r="F16" s="222"/>
      <c r="G16" s="222"/>
      <c r="H16" s="223"/>
      <c r="I16" s="77">
        <f t="shared" ref="I16:N16" si="3">SUM(I9:I15)</f>
        <v>2091449.79</v>
      </c>
      <c r="J16" s="77">
        <f t="shared" si="3"/>
        <v>2091449.79</v>
      </c>
      <c r="K16" s="77">
        <f t="shared" si="3"/>
        <v>2091449.79</v>
      </c>
      <c r="L16" s="77">
        <f t="shared" si="3"/>
        <v>2091449.79</v>
      </c>
      <c r="M16" s="77">
        <f t="shared" si="3"/>
        <v>2091449.79</v>
      </c>
      <c r="N16" s="77">
        <f t="shared" si="3"/>
        <v>2091449.79</v>
      </c>
      <c r="O16" s="150">
        <v>0</v>
      </c>
      <c r="P16" s="57"/>
      <c r="Q16" s="57"/>
      <c r="R16" s="40"/>
    </row>
    <row r="17" spans="1:711" s="44" customFormat="1" ht="25.9" customHeight="1">
      <c r="A17" s="218" t="s">
        <v>148</v>
      </c>
      <c r="B17" s="219"/>
      <c r="C17" s="219"/>
      <c r="D17" s="219"/>
      <c r="E17" s="219"/>
      <c r="F17" s="219"/>
      <c r="G17" s="219"/>
      <c r="H17" s="220"/>
      <c r="I17" s="78"/>
      <c r="J17" s="79"/>
      <c r="K17" s="79"/>
      <c r="L17" s="79"/>
      <c r="M17" s="79"/>
      <c r="N17" s="79"/>
      <c r="O17" s="79"/>
      <c r="P17" s="80"/>
      <c r="Q17" s="80"/>
      <c r="R17" s="43"/>
    </row>
    <row r="18" spans="1:711" s="41" customFormat="1" ht="69.599999999999994" customHeight="1">
      <c r="A18" s="57" t="s">
        <v>145</v>
      </c>
      <c r="B18" s="37" t="s">
        <v>221</v>
      </c>
      <c r="C18" s="36" t="s">
        <v>158</v>
      </c>
      <c r="D18" s="55" t="s">
        <v>192</v>
      </c>
      <c r="E18" s="54" t="s">
        <v>222</v>
      </c>
      <c r="F18" s="38" t="s">
        <v>233</v>
      </c>
      <c r="G18" s="69" t="s">
        <v>237</v>
      </c>
      <c r="H18" s="68">
        <v>250</v>
      </c>
      <c r="I18" s="182">
        <v>294941.59000000003</v>
      </c>
      <c r="J18" s="66">
        <v>294941.59000000003</v>
      </c>
      <c r="K18" s="66">
        <v>294941.59000000003</v>
      </c>
      <c r="L18" s="66">
        <v>294941.59000000003</v>
      </c>
      <c r="M18" s="66">
        <v>294941.59000000003</v>
      </c>
      <c r="N18" s="66">
        <v>294941.59000000003</v>
      </c>
      <c r="O18" s="106">
        <f t="shared" ref="O18" si="4">+I18-N18</f>
        <v>0</v>
      </c>
      <c r="P18" s="107">
        <f>+N18/I18</f>
        <v>1</v>
      </c>
      <c r="Q18" s="107">
        <f>+N18/I18</f>
        <v>1</v>
      </c>
      <c r="R18" s="40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  <c r="SE18" s="45"/>
      <c r="SF18" s="45"/>
      <c r="SG18" s="45"/>
      <c r="SH18" s="45"/>
      <c r="SI18" s="45"/>
      <c r="SJ18" s="45"/>
      <c r="SK18" s="45"/>
      <c r="SL18" s="45"/>
      <c r="SM18" s="45"/>
      <c r="SN18" s="45"/>
      <c r="SO18" s="45"/>
      <c r="SP18" s="45"/>
      <c r="SQ18" s="45"/>
      <c r="SR18" s="45"/>
      <c r="SS18" s="45"/>
      <c r="ST18" s="45"/>
      <c r="SU18" s="45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5"/>
      <c r="TG18" s="45"/>
      <c r="TH18" s="45"/>
      <c r="TI18" s="45"/>
      <c r="TJ18" s="45"/>
      <c r="TK18" s="45"/>
      <c r="TL18" s="45"/>
      <c r="TM18" s="45"/>
      <c r="TN18" s="45"/>
      <c r="TO18" s="45"/>
      <c r="TP18" s="45"/>
      <c r="TQ18" s="45"/>
      <c r="TR18" s="45"/>
      <c r="TS18" s="45"/>
      <c r="TT18" s="45"/>
      <c r="TU18" s="45"/>
      <c r="TV18" s="45"/>
      <c r="TW18" s="45"/>
      <c r="TX18" s="45"/>
      <c r="TY18" s="45"/>
      <c r="TZ18" s="45"/>
      <c r="UA18" s="45"/>
      <c r="UB18" s="45"/>
      <c r="UC18" s="45"/>
      <c r="UD18" s="45"/>
      <c r="UE18" s="45"/>
      <c r="UF18" s="45"/>
      <c r="UG18" s="45"/>
      <c r="UH18" s="45"/>
      <c r="UI18" s="45"/>
      <c r="UJ18" s="45"/>
      <c r="UK18" s="45"/>
      <c r="UL18" s="45"/>
      <c r="UM18" s="45"/>
      <c r="UN18" s="45"/>
      <c r="UO18" s="45"/>
      <c r="UP18" s="45"/>
      <c r="UQ18" s="45"/>
      <c r="UR18" s="45"/>
      <c r="US18" s="45"/>
      <c r="UT18" s="45"/>
      <c r="UU18" s="45"/>
      <c r="UV18" s="45"/>
      <c r="UW18" s="45"/>
      <c r="UX18" s="45"/>
      <c r="UY18" s="45"/>
      <c r="UZ18" s="45"/>
      <c r="VA18" s="45"/>
      <c r="VB18" s="45"/>
      <c r="VC18" s="45"/>
      <c r="VD18" s="45"/>
      <c r="VE18" s="45"/>
      <c r="VF18" s="45"/>
      <c r="VG18" s="45"/>
      <c r="VH18" s="45"/>
      <c r="VI18" s="45"/>
      <c r="VJ18" s="45"/>
      <c r="VK18" s="45"/>
      <c r="VL18" s="45"/>
      <c r="VM18" s="45"/>
      <c r="VN18" s="45"/>
      <c r="VO18" s="45"/>
      <c r="VP18" s="45"/>
      <c r="VQ18" s="45"/>
      <c r="VR18" s="45"/>
      <c r="VS18" s="45"/>
      <c r="VT18" s="45"/>
      <c r="VU18" s="45"/>
      <c r="VV18" s="45"/>
      <c r="VW18" s="45"/>
      <c r="VX18" s="45"/>
      <c r="VY18" s="45"/>
      <c r="VZ18" s="45"/>
      <c r="WA18" s="45"/>
      <c r="WB18" s="45"/>
      <c r="WC18" s="45"/>
      <c r="WD18" s="45"/>
      <c r="WE18" s="45"/>
      <c r="WF18" s="45"/>
      <c r="WG18" s="45"/>
      <c r="WH18" s="45"/>
      <c r="WI18" s="45"/>
      <c r="WJ18" s="45"/>
      <c r="WK18" s="45"/>
      <c r="WL18" s="45"/>
      <c r="WM18" s="45"/>
      <c r="WN18" s="45"/>
      <c r="WO18" s="45"/>
      <c r="WP18" s="45"/>
      <c r="WQ18" s="45"/>
      <c r="WR18" s="45"/>
      <c r="WS18" s="45"/>
      <c r="WT18" s="45"/>
      <c r="WU18" s="45"/>
      <c r="WV18" s="45"/>
      <c r="WW18" s="45"/>
      <c r="WX18" s="45"/>
      <c r="WY18" s="45"/>
      <c r="WZ18" s="45"/>
      <c r="XA18" s="45"/>
      <c r="XB18" s="45"/>
      <c r="XC18" s="45"/>
      <c r="XD18" s="45"/>
      <c r="XE18" s="45"/>
      <c r="XF18" s="45"/>
      <c r="XG18" s="45"/>
      <c r="XH18" s="45"/>
      <c r="XI18" s="45"/>
      <c r="XJ18" s="45"/>
      <c r="XK18" s="45"/>
      <c r="XL18" s="45"/>
      <c r="XM18" s="45"/>
      <c r="XN18" s="45"/>
      <c r="XO18" s="45"/>
      <c r="XP18" s="45"/>
      <c r="XQ18" s="45"/>
      <c r="XR18" s="45"/>
      <c r="XS18" s="45"/>
      <c r="XT18" s="45"/>
      <c r="XU18" s="45"/>
      <c r="XV18" s="45"/>
      <c r="XW18" s="45"/>
      <c r="XX18" s="45"/>
      <c r="XY18" s="45"/>
      <c r="XZ18" s="45"/>
      <c r="YA18" s="45"/>
      <c r="YB18" s="45"/>
      <c r="YC18" s="45"/>
      <c r="YD18" s="45"/>
      <c r="YE18" s="45"/>
      <c r="YF18" s="45"/>
      <c r="YG18" s="45"/>
      <c r="YH18" s="45"/>
      <c r="YI18" s="45"/>
      <c r="YJ18" s="45"/>
      <c r="YK18" s="45"/>
      <c r="YL18" s="45"/>
      <c r="YM18" s="45"/>
      <c r="YN18" s="45"/>
      <c r="YO18" s="45"/>
      <c r="YP18" s="45"/>
      <c r="YQ18" s="45"/>
      <c r="YR18" s="45"/>
      <c r="YS18" s="45"/>
      <c r="YT18" s="45"/>
      <c r="YU18" s="45"/>
      <c r="YV18" s="45"/>
      <c r="YW18" s="45"/>
      <c r="YX18" s="45"/>
      <c r="YY18" s="45"/>
      <c r="YZ18" s="45"/>
      <c r="ZA18" s="45"/>
      <c r="ZB18" s="45"/>
      <c r="ZC18" s="45"/>
      <c r="ZD18" s="45"/>
      <c r="ZE18" s="45"/>
      <c r="ZF18" s="45"/>
      <c r="ZG18" s="45"/>
      <c r="ZH18" s="45"/>
      <c r="ZI18" s="45"/>
      <c r="ZJ18" s="45"/>
      <c r="ZK18" s="45"/>
      <c r="ZL18" s="45"/>
      <c r="ZM18" s="45"/>
      <c r="ZN18" s="45"/>
      <c r="ZO18" s="45"/>
      <c r="ZP18" s="45"/>
      <c r="ZQ18" s="45"/>
      <c r="ZR18" s="45"/>
      <c r="ZS18" s="45"/>
      <c r="ZT18" s="45"/>
      <c r="ZU18" s="45"/>
      <c r="ZV18" s="45"/>
      <c r="ZW18" s="45"/>
      <c r="ZX18" s="45"/>
      <c r="ZY18" s="45"/>
      <c r="ZZ18" s="45"/>
      <c r="AAA18" s="45"/>
      <c r="AAB18" s="45"/>
      <c r="AAC18" s="45"/>
      <c r="AAD18" s="45"/>
      <c r="AAE18" s="45"/>
      <c r="AAF18" s="45"/>
      <c r="AAG18" s="45"/>
      <c r="AAH18" s="45"/>
      <c r="AAI18" s="45"/>
    </row>
    <row r="19" spans="1:711" s="41" customFormat="1" ht="49.9" customHeight="1">
      <c r="A19" s="57" t="s">
        <v>146</v>
      </c>
      <c r="B19" s="37" t="s">
        <v>221</v>
      </c>
      <c r="C19" s="36" t="s">
        <v>158</v>
      </c>
      <c r="D19" s="64" t="s">
        <v>196</v>
      </c>
      <c r="E19" s="55" t="s">
        <v>223</v>
      </c>
      <c r="F19" s="38" t="s">
        <v>233</v>
      </c>
      <c r="G19" s="69" t="s">
        <v>239</v>
      </c>
      <c r="H19" s="70">
        <v>20</v>
      </c>
      <c r="I19" s="180">
        <v>79664.759999999995</v>
      </c>
      <c r="J19" s="176">
        <v>79664.759999999995</v>
      </c>
      <c r="K19" s="67">
        <v>79659.08</v>
      </c>
      <c r="L19" s="67">
        <v>79659.08</v>
      </c>
      <c r="M19" s="67">
        <v>79659.08</v>
      </c>
      <c r="N19" s="67">
        <v>79659.08</v>
      </c>
      <c r="O19" s="106">
        <f t="shared" ref="O19:O29" si="5">+I19-N19</f>
        <v>5.6799999999930151</v>
      </c>
      <c r="P19" s="107">
        <f>+N19/I19</f>
        <v>0.9999287012224729</v>
      </c>
      <c r="Q19" s="107">
        <f>+N19/I19</f>
        <v>0.9999287012224729</v>
      </c>
      <c r="R19" s="40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  <c r="LZ19" s="45"/>
      <c r="MA19" s="45"/>
      <c r="MB19" s="45"/>
      <c r="MC19" s="45"/>
      <c r="MD19" s="45"/>
      <c r="ME19" s="45"/>
      <c r="MF19" s="45"/>
      <c r="MG19" s="45"/>
      <c r="MH19" s="45"/>
      <c r="MI19" s="45"/>
      <c r="MJ19" s="45"/>
      <c r="MK19" s="45"/>
      <c r="ML19" s="45"/>
      <c r="MM19" s="45"/>
      <c r="MN19" s="45"/>
      <c r="MO19" s="45"/>
      <c r="MP19" s="45"/>
      <c r="MQ19" s="45"/>
      <c r="MR19" s="45"/>
      <c r="MS19" s="45"/>
      <c r="MT19" s="45"/>
      <c r="MU19" s="45"/>
      <c r="MV19" s="45"/>
      <c r="MW19" s="45"/>
      <c r="MX19" s="45"/>
      <c r="MY19" s="45"/>
      <c r="MZ19" s="45"/>
      <c r="NA19" s="45"/>
      <c r="NB19" s="45"/>
      <c r="NC19" s="45"/>
      <c r="ND19" s="45"/>
      <c r="NE19" s="45"/>
      <c r="NF19" s="45"/>
      <c r="NG19" s="45"/>
      <c r="NH19" s="45"/>
      <c r="NI19" s="45"/>
      <c r="NJ19" s="45"/>
      <c r="NK19" s="45"/>
      <c r="NL19" s="45"/>
      <c r="NM19" s="45"/>
      <c r="NN19" s="45"/>
      <c r="NO19" s="45"/>
      <c r="NP19" s="45"/>
      <c r="NQ19" s="45"/>
      <c r="NR19" s="45"/>
      <c r="NS19" s="45"/>
      <c r="NT19" s="45"/>
      <c r="NU19" s="45"/>
      <c r="NV19" s="45"/>
      <c r="NW19" s="45"/>
      <c r="NX19" s="45"/>
      <c r="NY19" s="45"/>
      <c r="NZ19" s="45"/>
      <c r="OA19" s="45"/>
      <c r="OB19" s="45"/>
      <c r="OC19" s="45"/>
      <c r="OD19" s="45"/>
      <c r="OE19" s="45"/>
      <c r="OF19" s="45"/>
      <c r="OG19" s="45"/>
      <c r="OH19" s="45"/>
      <c r="OI19" s="45"/>
      <c r="OJ19" s="45"/>
      <c r="OK19" s="45"/>
      <c r="OL19" s="45"/>
      <c r="OM19" s="45"/>
      <c r="ON19" s="45"/>
      <c r="OO19" s="45"/>
      <c r="OP19" s="45"/>
      <c r="OQ19" s="45"/>
      <c r="OR19" s="45"/>
      <c r="OS19" s="45"/>
      <c r="OT19" s="45"/>
      <c r="OU19" s="45"/>
      <c r="OV19" s="45"/>
      <c r="OW19" s="45"/>
      <c r="OX19" s="45"/>
      <c r="OY19" s="45"/>
      <c r="OZ19" s="45"/>
      <c r="PA19" s="45"/>
      <c r="PB19" s="45"/>
      <c r="PC19" s="45"/>
      <c r="PD19" s="45"/>
      <c r="PE19" s="45"/>
      <c r="PF19" s="45"/>
      <c r="PG19" s="45"/>
      <c r="PH19" s="45"/>
      <c r="PI19" s="45"/>
      <c r="PJ19" s="45"/>
      <c r="PK19" s="45"/>
      <c r="PL19" s="45"/>
      <c r="PM19" s="45"/>
      <c r="PN19" s="45"/>
      <c r="PO19" s="45"/>
      <c r="PP19" s="45"/>
      <c r="PQ19" s="45"/>
      <c r="PR19" s="45"/>
      <c r="PS19" s="45"/>
      <c r="PT19" s="45"/>
      <c r="PU19" s="45"/>
      <c r="PV19" s="45"/>
      <c r="PW19" s="45"/>
      <c r="PX19" s="45"/>
      <c r="PY19" s="45"/>
      <c r="PZ19" s="45"/>
      <c r="QA19" s="45"/>
      <c r="QB19" s="45"/>
      <c r="QC19" s="45"/>
      <c r="QD19" s="45"/>
      <c r="QE19" s="45"/>
      <c r="QF19" s="45"/>
      <c r="QG19" s="45"/>
      <c r="QH19" s="45"/>
      <c r="QI19" s="45"/>
      <c r="QJ19" s="45"/>
      <c r="QK19" s="45"/>
      <c r="QL19" s="45"/>
      <c r="QM19" s="45"/>
      <c r="QN19" s="45"/>
      <c r="QO19" s="45"/>
      <c r="QP19" s="45"/>
      <c r="QQ19" s="45"/>
      <c r="QR19" s="45"/>
      <c r="QS19" s="45"/>
      <c r="QT19" s="45"/>
      <c r="QU19" s="45"/>
      <c r="QV19" s="45"/>
      <c r="QW19" s="45"/>
      <c r="QX19" s="45"/>
      <c r="QY19" s="45"/>
      <c r="QZ19" s="45"/>
      <c r="RA19" s="45"/>
      <c r="RB19" s="45"/>
      <c r="RC19" s="45"/>
      <c r="RD19" s="45"/>
      <c r="RE19" s="45"/>
      <c r="RF19" s="45"/>
      <c r="RG19" s="45"/>
      <c r="RH19" s="45"/>
      <c r="RI19" s="45"/>
      <c r="RJ19" s="45"/>
      <c r="RK19" s="45"/>
      <c r="RL19" s="45"/>
      <c r="RM19" s="45"/>
      <c r="RN19" s="45"/>
      <c r="RO19" s="45"/>
      <c r="RP19" s="45"/>
      <c r="RQ19" s="45"/>
      <c r="RR19" s="45"/>
      <c r="RS19" s="45"/>
      <c r="RT19" s="45"/>
      <c r="RU19" s="45"/>
      <c r="RV19" s="45"/>
      <c r="RW19" s="45"/>
      <c r="RX19" s="45"/>
      <c r="RY19" s="45"/>
      <c r="RZ19" s="45"/>
      <c r="SA19" s="45"/>
      <c r="SB19" s="45"/>
      <c r="SC19" s="45"/>
      <c r="SD19" s="45"/>
      <c r="SE19" s="45"/>
      <c r="SF19" s="45"/>
      <c r="SG19" s="45"/>
      <c r="SH19" s="45"/>
      <c r="SI19" s="45"/>
      <c r="SJ19" s="45"/>
      <c r="SK19" s="45"/>
      <c r="SL19" s="45"/>
      <c r="SM19" s="45"/>
      <c r="SN19" s="45"/>
      <c r="SO19" s="45"/>
      <c r="SP19" s="45"/>
      <c r="SQ19" s="45"/>
      <c r="SR19" s="45"/>
      <c r="SS19" s="45"/>
      <c r="ST19" s="45"/>
      <c r="SU19" s="45"/>
      <c r="SV19" s="45"/>
      <c r="SW19" s="45"/>
      <c r="SX19" s="45"/>
      <c r="SY19" s="45"/>
      <c r="SZ19" s="45"/>
      <c r="TA19" s="45"/>
      <c r="TB19" s="45"/>
      <c r="TC19" s="45"/>
      <c r="TD19" s="45"/>
      <c r="TE19" s="45"/>
      <c r="TF19" s="45"/>
      <c r="TG19" s="45"/>
      <c r="TH19" s="45"/>
      <c r="TI19" s="45"/>
      <c r="TJ19" s="45"/>
      <c r="TK19" s="45"/>
      <c r="TL19" s="45"/>
      <c r="TM19" s="45"/>
      <c r="TN19" s="45"/>
      <c r="TO19" s="45"/>
      <c r="TP19" s="45"/>
      <c r="TQ19" s="45"/>
      <c r="TR19" s="45"/>
      <c r="TS19" s="45"/>
      <c r="TT19" s="45"/>
      <c r="TU19" s="45"/>
      <c r="TV19" s="45"/>
      <c r="TW19" s="45"/>
      <c r="TX19" s="45"/>
      <c r="TY19" s="45"/>
      <c r="TZ19" s="45"/>
      <c r="UA19" s="45"/>
      <c r="UB19" s="45"/>
      <c r="UC19" s="45"/>
      <c r="UD19" s="45"/>
      <c r="UE19" s="45"/>
      <c r="UF19" s="45"/>
      <c r="UG19" s="45"/>
      <c r="UH19" s="45"/>
      <c r="UI19" s="45"/>
      <c r="UJ19" s="45"/>
      <c r="UK19" s="45"/>
      <c r="UL19" s="45"/>
      <c r="UM19" s="45"/>
      <c r="UN19" s="45"/>
      <c r="UO19" s="45"/>
      <c r="UP19" s="45"/>
      <c r="UQ19" s="45"/>
      <c r="UR19" s="45"/>
      <c r="US19" s="45"/>
      <c r="UT19" s="45"/>
      <c r="UU19" s="45"/>
      <c r="UV19" s="45"/>
      <c r="UW19" s="45"/>
      <c r="UX19" s="45"/>
      <c r="UY19" s="45"/>
      <c r="UZ19" s="45"/>
      <c r="VA19" s="45"/>
      <c r="VB19" s="45"/>
      <c r="VC19" s="45"/>
      <c r="VD19" s="45"/>
      <c r="VE19" s="45"/>
      <c r="VF19" s="45"/>
      <c r="VG19" s="45"/>
      <c r="VH19" s="45"/>
      <c r="VI19" s="45"/>
      <c r="VJ19" s="45"/>
      <c r="VK19" s="45"/>
      <c r="VL19" s="45"/>
      <c r="VM19" s="45"/>
      <c r="VN19" s="45"/>
      <c r="VO19" s="45"/>
      <c r="VP19" s="45"/>
      <c r="VQ19" s="45"/>
      <c r="VR19" s="45"/>
      <c r="VS19" s="45"/>
      <c r="VT19" s="45"/>
      <c r="VU19" s="45"/>
      <c r="VV19" s="45"/>
      <c r="VW19" s="45"/>
      <c r="VX19" s="45"/>
      <c r="VY19" s="45"/>
      <c r="VZ19" s="45"/>
      <c r="WA19" s="45"/>
      <c r="WB19" s="45"/>
      <c r="WC19" s="45"/>
      <c r="WD19" s="45"/>
      <c r="WE19" s="45"/>
      <c r="WF19" s="45"/>
      <c r="WG19" s="45"/>
      <c r="WH19" s="45"/>
      <c r="WI19" s="45"/>
      <c r="WJ19" s="45"/>
      <c r="WK19" s="45"/>
      <c r="WL19" s="45"/>
      <c r="WM19" s="45"/>
      <c r="WN19" s="45"/>
      <c r="WO19" s="45"/>
      <c r="WP19" s="45"/>
      <c r="WQ19" s="45"/>
      <c r="WR19" s="45"/>
      <c r="WS19" s="45"/>
      <c r="WT19" s="45"/>
      <c r="WU19" s="45"/>
      <c r="WV19" s="45"/>
      <c r="WW19" s="45"/>
      <c r="WX19" s="45"/>
      <c r="WY19" s="45"/>
      <c r="WZ19" s="45"/>
      <c r="XA19" s="45"/>
      <c r="XB19" s="45"/>
      <c r="XC19" s="45"/>
      <c r="XD19" s="45"/>
      <c r="XE19" s="45"/>
      <c r="XF19" s="45"/>
      <c r="XG19" s="45"/>
      <c r="XH19" s="45"/>
      <c r="XI19" s="45"/>
      <c r="XJ19" s="45"/>
      <c r="XK19" s="45"/>
      <c r="XL19" s="45"/>
      <c r="XM19" s="45"/>
      <c r="XN19" s="45"/>
      <c r="XO19" s="45"/>
      <c r="XP19" s="45"/>
      <c r="XQ19" s="45"/>
      <c r="XR19" s="45"/>
      <c r="XS19" s="45"/>
      <c r="XT19" s="45"/>
      <c r="XU19" s="45"/>
      <c r="XV19" s="45"/>
      <c r="XW19" s="45"/>
      <c r="XX19" s="45"/>
      <c r="XY19" s="45"/>
      <c r="XZ19" s="45"/>
      <c r="YA19" s="45"/>
      <c r="YB19" s="45"/>
      <c r="YC19" s="45"/>
      <c r="YD19" s="45"/>
      <c r="YE19" s="45"/>
      <c r="YF19" s="45"/>
      <c r="YG19" s="45"/>
      <c r="YH19" s="45"/>
      <c r="YI19" s="45"/>
      <c r="YJ19" s="45"/>
      <c r="YK19" s="45"/>
      <c r="YL19" s="45"/>
      <c r="YM19" s="45"/>
      <c r="YN19" s="45"/>
      <c r="YO19" s="45"/>
      <c r="YP19" s="45"/>
      <c r="YQ19" s="45"/>
      <c r="YR19" s="45"/>
      <c r="YS19" s="45"/>
      <c r="YT19" s="45"/>
      <c r="YU19" s="45"/>
      <c r="YV19" s="45"/>
      <c r="YW19" s="45"/>
      <c r="YX19" s="45"/>
      <c r="YY19" s="45"/>
      <c r="YZ19" s="45"/>
      <c r="ZA19" s="45"/>
      <c r="ZB19" s="45"/>
      <c r="ZC19" s="45"/>
      <c r="ZD19" s="45"/>
      <c r="ZE19" s="45"/>
      <c r="ZF19" s="45"/>
      <c r="ZG19" s="45"/>
      <c r="ZH19" s="45"/>
      <c r="ZI19" s="45"/>
      <c r="ZJ19" s="45"/>
      <c r="ZK19" s="45"/>
      <c r="ZL19" s="45"/>
      <c r="ZM19" s="45"/>
      <c r="ZN19" s="45"/>
      <c r="ZO19" s="45"/>
      <c r="ZP19" s="45"/>
      <c r="ZQ19" s="45"/>
      <c r="ZR19" s="45"/>
      <c r="ZS19" s="45"/>
      <c r="ZT19" s="45"/>
      <c r="ZU19" s="45"/>
      <c r="ZV19" s="45"/>
      <c r="ZW19" s="45"/>
      <c r="ZX19" s="45"/>
      <c r="ZY19" s="45"/>
      <c r="ZZ19" s="45"/>
      <c r="AAA19" s="45"/>
      <c r="AAB19" s="45"/>
      <c r="AAC19" s="45"/>
      <c r="AAD19" s="45"/>
      <c r="AAE19" s="45"/>
      <c r="AAF19" s="45"/>
      <c r="AAG19" s="45"/>
      <c r="AAH19" s="45"/>
      <c r="AAI19" s="45"/>
    </row>
    <row r="20" spans="1:711" s="41" customFormat="1" ht="51" customHeight="1">
      <c r="A20" s="57" t="s">
        <v>147</v>
      </c>
      <c r="B20" s="37" t="s">
        <v>221</v>
      </c>
      <c r="C20" s="36" t="s">
        <v>158</v>
      </c>
      <c r="D20" s="61" t="s">
        <v>197</v>
      </c>
      <c r="E20" s="54" t="s">
        <v>222</v>
      </c>
      <c r="F20" s="38" t="s">
        <v>233</v>
      </c>
      <c r="G20" s="69" t="s">
        <v>240</v>
      </c>
      <c r="H20" s="117">
        <v>30</v>
      </c>
      <c r="I20" s="181">
        <v>66845.440000000002</v>
      </c>
      <c r="J20" s="59">
        <v>66845.440000000002</v>
      </c>
      <c r="K20" s="59">
        <v>66845.440000000002</v>
      </c>
      <c r="L20" s="59">
        <v>66845.440000000002</v>
      </c>
      <c r="M20" s="59">
        <v>66845.440000000002</v>
      </c>
      <c r="N20" s="59">
        <v>66845.440000000002</v>
      </c>
      <c r="O20" s="106">
        <f t="shared" si="5"/>
        <v>0</v>
      </c>
      <c r="P20" s="107">
        <f t="shared" ref="P20:P29" si="6">+N20/I20</f>
        <v>1</v>
      </c>
      <c r="Q20" s="107">
        <f t="shared" ref="Q20:Q29" si="7">+N20/I20</f>
        <v>1</v>
      </c>
      <c r="R20" s="40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  <c r="LD20" s="45"/>
      <c r="LE20" s="45"/>
      <c r="LF20" s="45"/>
      <c r="LG20" s="45"/>
      <c r="LH20" s="45"/>
      <c r="LI20" s="45"/>
      <c r="LJ20" s="45"/>
      <c r="LK20" s="45"/>
      <c r="LL20" s="45"/>
      <c r="LM20" s="45"/>
      <c r="LN20" s="45"/>
      <c r="LO20" s="45"/>
      <c r="LP20" s="45"/>
      <c r="LQ20" s="45"/>
      <c r="LR20" s="45"/>
      <c r="LS20" s="45"/>
      <c r="LT20" s="45"/>
      <c r="LU20" s="45"/>
      <c r="LV20" s="45"/>
      <c r="LW20" s="45"/>
      <c r="LX20" s="45"/>
      <c r="LY20" s="45"/>
      <c r="LZ20" s="45"/>
      <c r="MA20" s="45"/>
      <c r="MB20" s="45"/>
      <c r="MC20" s="45"/>
      <c r="MD20" s="45"/>
      <c r="ME20" s="45"/>
      <c r="MF20" s="45"/>
      <c r="MG20" s="45"/>
      <c r="MH20" s="45"/>
      <c r="MI20" s="45"/>
      <c r="MJ20" s="45"/>
      <c r="MK20" s="45"/>
      <c r="ML20" s="45"/>
      <c r="MM20" s="45"/>
      <c r="MN20" s="45"/>
      <c r="MO20" s="45"/>
      <c r="MP20" s="45"/>
      <c r="MQ20" s="45"/>
      <c r="MR20" s="45"/>
      <c r="MS20" s="45"/>
      <c r="MT20" s="45"/>
      <c r="MU20" s="45"/>
      <c r="MV20" s="45"/>
      <c r="MW20" s="45"/>
      <c r="MX20" s="45"/>
      <c r="MY20" s="45"/>
      <c r="MZ20" s="45"/>
      <c r="NA20" s="45"/>
      <c r="NB20" s="45"/>
      <c r="NC20" s="45"/>
      <c r="ND20" s="45"/>
      <c r="NE20" s="45"/>
      <c r="NF20" s="45"/>
      <c r="NG20" s="45"/>
      <c r="NH20" s="45"/>
      <c r="NI20" s="45"/>
      <c r="NJ20" s="45"/>
      <c r="NK20" s="45"/>
      <c r="NL20" s="45"/>
      <c r="NM20" s="45"/>
      <c r="NN20" s="45"/>
      <c r="NO20" s="45"/>
      <c r="NP20" s="45"/>
      <c r="NQ20" s="45"/>
      <c r="NR20" s="45"/>
      <c r="NS20" s="45"/>
      <c r="NT20" s="45"/>
      <c r="NU20" s="45"/>
      <c r="NV20" s="45"/>
      <c r="NW20" s="45"/>
      <c r="NX20" s="45"/>
      <c r="NY20" s="45"/>
      <c r="NZ20" s="45"/>
      <c r="OA20" s="45"/>
      <c r="OB20" s="45"/>
      <c r="OC20" s="45"/>
      <c r="OD20" s="45"/>
      <c r="OE20" s="45"/>
      <c r="OF20" s="45"/>
      <c r="OG20" s="45"/>
      <c r="OH20" s="45"/>
      <c r="OI20" s="45"/>
      <c r="OJ20" s="45"/>
      <c r="OK20" s="45"/>
      <c r="OL20" s="45"/>
      <c r="OM20" s="45"/>
      <c r="ON20" s="45"/>
      <c r="OO20" s="45"/>
      <c r="OP20" s="45"/>
      <c r="OQ20" s="45"/>
      <c r="OR20" s="45"/>
      <c r="OS20" s="45"/>
      <c r="OT20" s="45"/>
      <c r="OU20" s="45"/>
      <c r="OV20" s="45"/>
      <c r="OW20" s="45"/>
      <c r="OX20" s="45"/>
      <c r="OY20" s="45"/>
      <c r="OZ20" s="45"/>
      <c r="PA20" s="45"/>
      <c r="PB20" s="45"/>
      <c r="PC20" s="45"/>
      <c r="PD20" s="45"/>
      <c r="PE20" s="45"/>
      <c r="PF20" s="45"/>
      <c r="PG20" s="45"/>
      <c r="PH20" s="45"/>
      <c r="PI20" s="45"/>
      <c r="PJ20" s="45"/>
      <c r="PK20" s="45"/>
      <c r="PL20" s="45"/>
      <c r="PM20" s="45"/>
      <c r="PN20" s="45"/>
      <c r="PO20" s="45"/>
      <c r="PP20" s="45"/>
      <c r="PQ20" s="45"/>
      <c r="PR20" s="45"/>
      <c r="PS20" s="45"/>
      <c r="PT20" s="45"/>
      <c r="PU20" s="45"/>
      <c r="PV20" s="45"/>
      <c r="PW20" s="45"/>
      <c r="PX20" s="45"/>
      <c r="PY20" s="45"/>
      <c r="PZ20" s="45"/>
      <c r="QA20" s="45"/>
      <c r="QB20" s="45"/>
      <c r="QC20" s="45"/>
      <c r="QD20" s="45"/>
      <c r="QE20" s="45"/>
      <c r="QF20" s="45"/>
      <c r="QG20" s="45"/>
      <c r="QH20" s="45"/>
      <c r="QI20" s="45"/>
      <c r="QJ20" s="45"/>
      <c r="QK20" s="45"/>
      <c r="QL20" s="45"/>
      <c r="QM20" s="45"/>
      <c r="QN20" s="45"/>
      <c r="QO20" s="45"/>
      <c r="QP20" s="45"/>
      <c r="QQ20" s="45"/>
      <c r="QR20" s="45"/>
      <c r="QS20" s="45"/>
      <c r="QT20" s="45"/>
      <c r="QU20" s="45"/>
      <c r="QV20" s="45"/>
      <c r="QW20" s="45"/>
      <c r="QX20" s="45"/>
      <c r="QY20" s="45"/>
      <c r="QZ20" s="45"/>
      <c r="RA20" s="45"/>
      <c r="RB20" s="45"/>
      <c r="RC20" s="45"/>
      <c r="RD20" s="45"/>
      <c r="RE20" s="45"/>
      <c r="RF20" s="45"/>
      <c r="RG20" s="45"/>
      <c r="RH20" s="45"/>
      <c r="RI20" s="45"/>
      <c r="RJ20" s="45"/>
      <c r="RK20" s="45"/>
      <c r="RL20" s="45"/>
      <c r="RM20" s="45"/>
      <c r="RN20" s="45"/>
      <c r="RO20" s="45"/>
      <c r="RP20" s="45"/>
      <c r="RQ20" s="45"/>
      <c r="RR20" s="45"/>
      <c r="RS20" s="45"/>
      <c r="RT20" s="45"/>
      <c r="RU20" s="45"/>
      <c r="RV20" s="45"/>
      <c r="RW20" s="45"/>
      <c r="RX20" s="45"/>
      <c r="RY20" s="45"/>
      <c r="RZ20" s="45"/>
      <c r="SA20" s="45"/>
      <c r="SB20" s="45"/>
      <c r="SC20" s="45"/>
      <c r="SD20" s="45"/>
      <c r="SE20" s="45"/>
      <c r="SF20" s="45"/>
      <c r="SG20" s="45"/>
      <c r="SH20" s="45"/>
      <c r="SI20" s="45"/>
      <c r="SJ20" s="45"/>
      <c r="SK20" s="45"/>
      <c r="SL20" s="45"/>
      <c r="SM20" s="45"/>
      <c r="SN20" s="45"/>
      <c r="SO20" s="45"/>
      <c r="SP20" s="45"/>
      <c r="SQ20" s="45"/>
      <c r="SR20" s="45"/>
      <c r="SS20" s="45"/>
      <c r="ST20" s="45"/>
      <c r="SU20" s="45"/>
      <c r="SV20" s="45"/>
      <c r="SW20" s="45"/>
      <c r="SX20" s="45"/>
      <c r="SY20" s="45"/>
      <c r="SZ20" s="45"/>
      <c r="TA20" s="45"/>
      <c r="TB20" s="45"/>
      <c r="TC20" s="45"/>
      <c r="TD20" s="45"/>
      <c r="TE20" s="45"/>
      <c r="TF20" s="45"/>
      <c r="TG20" s="45"/>
      <c r="TH20" s="45"/>
      <c r="TI20" s="45"/>
      <c r="TJ20" s="45"/>
      <c r="TK20" s="45"/>
      <c r="TL20" s="45"/>
      <c r="TM20" s="45"/>
      <c r="TN20" s="45"/>
      <c r="TO20" s="45"/>
      <c r="TP20" s="45"/>
      <c r="TQ20" s="45"/>
      <c r="TR20" s="45"/>
      <c r="TS20" s="45"/>
      <c r="TT20" s="45"/>
      <c r="TU20" s="45"/>
      <c r="TV20" s="45"/>
      <c r="TW20" s="45"/>
      <c r="TX20" s="45"/>
      <c r="TY20" s="45"/>
      <c r="TZ20" s="45"/>
      <c r="UA20" s="45"/>
      <c r="UB20" s="45"/>
      <c r="UC20" s="45"/>
      <c r="UD20" s="45"/>
      <c r="UE20" s="45"/>
      <c r="UF20" s="45"/>
      <c r="UG20" s="45"/>
      <c r="UH20" s="45"/>
      <c r="UI20" s="45"/>
      <c r="UJ20" s="45"/>
      <c r="UK20" s="45"/>
      <c r="UL20" s="45"/>
      <c r="UM20" s="45"/>
      <c r="UN20" s="45"/>
      <c r="UO20" s="45"/>
      <c r="UP20" s="45"/>
      <c r="UQ20" s="45"/>
      <c r="UR20" s="45"/>
      <c r="US20" s="45"/>
      <c r="UT20" s="45"/>
      <c r="UU20" s="45"/>
      <c r="UV20" s="45"/>
      <c r="UW20" s="45"/>
      <c r="UX20" s="45"/>
      <c r="UY20" s="45"/>
      <c r="UZ20" s="45"/>
      <c r="VA20" s="45"/>
      <c r="VB20" s="45"/>
      <c r="VC20" s="45"/>
      <c r="VD20" s="45"/>
      <c r="VE20" s="45"/>
      <c r="VF20" s="45"/>
      <c r="VG20" s="45"/>
      <c r="VH20" s="45"/>
      <c r="VI20" s="45"/>
      <c r="VJ20" s="45"/>
      <c r="VK20" s="45"/>
      <c r="VL20" s="45"/>
      <c r="VM20" s="45"/>
      <c r="VN20" s="45"/>
      <c r="VO20" s="45"/>
      <c r="VP20" s="45"/>
      <c r="VQ20" s="45"/>
      <c r="VR20" s="45"/>
      <c r="VS20" s="45"/>
      <c r="VT20" s="45"/>
      <c r="VU20" s="45"/>
      <c r="VV20" s="45"/>
      <c r="VW20" s="45"/>
      <c r="VX20" s="45"/>
      <c r="VY20" s="45"/>
      <c r="VZ20" s="45"/>
      <c r="WA20" s="45"/>
      <c r="WB20" s="45"/>
      <c r="WC20" s="45"/>
      <c r="WD20" s="45"/>
      <c r="WE20" s="45"/>
      <c r="WF20" s="45"/>
      <c r="WG20" s="45"/>
      <c r="WH20" s="45"/>
      <c r="WI20" s="45"/>
      <c r="WJ20" s="45"/>
      <c r="WK20" s="45"/>
      <c r="WL20" s="45"/>
      <c r="WM20" s="45"/>
      <c r="WN20" s="45"/>
      <c r="WO20" s="45"/>
      <c r="WP20" s="45"/>
      <c r="WQ20" s="45"/>
      <c r="WR20" s="45"/>
      <c r="WS20" s="45"/>
      <c r="WT20" s="45"/>
      <c r="WU20" s="45"/>
      <c r="WV20" s="45"/>
      <c r="WW20" s="45"/>
      <c r="WX20" s="45"/>
      <c r="WY20" s="45"/>
      <c r="WZ20" s="45"/>
      <c r="XA20" s="45"/>
      <c r="XB20" s="45"/>
      <c r="XC20" s="45"/>
      <c r="XD20" s="45"/>
      <c r="XE20" s="45"/>
      <c r="XF20" s="45"/>
      <c r="XG20" s="45"/>
      <c r="XH20" s="45"/>
      <c r="XI20" s="45"/>
      <c r="XJ20" s="45"/>
      <c r="XK20" s="45"/>
      <c r="XL20" s="45"/>
      <c r="XM20" s="45"/>
      <c r="XN20" s="45"/>
      <c r="XO20" s="45"/>
      <c r="XP20" s="45"/>
      <c r="XQ20" s="45"/>
      <c r="XR20" s="45"/>
      <c r="XS20" s="45"/>
      <c r="XT20" s="45"/>
      <c r="XU20" s="45"/>
      <c r="XV20" s="45"/>
      <c r="XW20" s="45"/>
      <c r="XX20" s="45"/>
      <c r="XY20" s="45"/>
      <c r="XZ20" s="45"/>
      <c r="YA20" s="45"/>
      <c r="YB20" s="45"/>
      <c r="YC20" s="45"/>
      <c r="YD20" s="45"/>
      <c r="YE20" s="45"/>
      <c r="YF20" s="45"/>
      <c r="YG20" s="45"/>
      <c r="YH20" s="45"/>
      <c r="YI20" s="45"/>
      <c r="YJ20" s="45"/>
      <c r="YK20" s="45"/>
      <c r="YL20" s="45"/>
      <c r="YM20" s="45"/>
      <c r="YN20" s="45"/>
      <c r="YO20" s="45"/>
      <c r="YP20" s="45"/>
      <c r="YQ20" s="45"/>
      <c r="YR20" s="45"/>
      <c r="YS20" s="45"/>
      <c r="YT20" s="45"/>
      <c r="YU20" s="45"/>
      <c r="YV20" s="45"/>
      <c r="YW20" s="45"/>
      <c r="YX20" s="45"/>
      <c r="YY20" s="45"/>
      <c r="YZ20" s="45"/>
      <c r="ZA20" s="45"/>
      <c r="ZB20" s="45"/>
      <c r="ZC20" s="45"/>
      <c r="ZD20" s="45"/>
      <c r="ZE20" s="45"/>
      <c r="ZF20" s="45"/>
      <c r="ZG20" s="45"/>
      <c r="ZH20" s="45"/>
      <c r="ZI20" s="45"/>
      <c r="ZJ20" s="45"/>
      <c r="ZK20" s="45"/>
      <c r="ZL20" s="45"/>
      <c r="ZM20" s="45"/>
      <c r="ZN20" s="45"/>
      <c r="ZO20" s="45"/>
      <c r="ZP20" s="45"/>
      <c r="ZQ20" s="45"/>
      <c r="ZR20" s="45"/>
      <c r="ZS20" s="45"/>
      <c r="ZT20" s="45"/>
      <c r="ZU20" s="45"/>
      <c r="ZV20" s="45"/>
      <c r="ZW20" s="45"/>
      <c r="ZX20" s="45"/>
      <c r="ZY20" s="45"/>
      <c r="ZZ20" s="45"/>
      <c r="AAA20" s="45"/>
      <c r="AAB20" s="45"/>
      <c r="AAC20" s="45"/>
      <c r="AAD20" s="45"/>
      <c r="AAE20" s="45"/>
      <c r="AAF20" s="45"/>
      <c r="AAG20" s="45"/>
      <c r="AAH20" s="45"/>
      <c r="AAI20" s="45"/>
    </row>
    <row r="21" spans="1:711" s="41" customFormat="1" ht="57.6" customHeight="1">
      <c r="A21" s="57" t="s">
        <v>153</v>
      </c>
      <c r="B21" s="37" t="s">
        <v>221</v>
      </c>
      <c r="C21" s="36" t="s">
        <v>158</v>
      </c>
      <c r="D21" s="61" t="s">
        <v>198</v>
      </c>
      <c r="E21" s="54" t="s">
        <v>222</v>
      </c>
      <c r="F21" s="38" t="s">
        <v>233</v>
      </c>
      <c r="G21" s="69" t="s">
        <v>241</v>
      </c>
      <c r="H21" s="117">
        <v>70</v>
      </c>
      <c r="I21" s="181">
        <v>330841.27</v>
      </c>
      <c r="J21" s="59">
        <v>330841.27</v>
      </c>
      <c r="K21" s="59">
        <v>330841.27</v>
      </c>
      <c r="L21" s="59">
        <v>330841.27</v>
      </c>
      <c r="M21" s="59">
        <v>330841.27</v>
      </c>
      <c r="N21" s="59">
        <v>330841.27</v>
      </c>
      <c r="O21" s="106">
        <f t="shared" si="5"/>
        <v>0</v>
      </c>
      <c r="P21" s="107">
        <f t="shared" si="6"/>
        <v>1</v>
      </c>
      <c r="Q21" s="107">
        <f t="shared" si="7"/>
        <v>1</v>
      </c>
      <c r="R21" s="40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  <c r="LD21" s="45"/>
      <c r="LE21" s="45"/>
      <c r="LF21" s="45"/>
      <c r="LG21" s="45"/>
      <c r="LH21" s="45"/>
      <c r="LI21" s="45"/>
      <c r="LJ21" s="45"/>
      <c r="LK21" s="45"/>
      <c r="LL21" s="45"/>
      <c r="LM21" s="45"/>
      <c r="LN21" s="45"/>
      <c r="LO21" s="45"/>
      <c r="LP21" s="45"/>
      <c r="LQ21" s="45"/>
      <c r="LR21" s="45"/>
      <c r="LS21" s="45"/>
      <c r="LT21" s="45"/>
      <c r="LU21" s="45"/>
      <c r="LV21" s="45"/>
      <c r="LW21" s="45"/>
      <c r="LX21" s="45"/>
      <c r="LY21" s="45"/>
      <c r="LZ21" s="45"/>
      <c r="MA21" s="45"/>
      <c r="MB21" s="45"/>
      <c r="MC21" s="45"/>
      <c r="MD21" s="45"/>
      <c r="ME21" s="45"/>
      <c r="MF21" s="45"/>
      <c r="MG21" s="45"/>
      <c r="MH21" s="45"/>
      <c r="MI21" s="45"/>
      <c r="MJ21" s="45"/>
      <c r="MK21" s="45"/>
      <c r="ML21" s="45"/>
      <c r="MM21" s="45"/>
      <c r="MN21" s="45"/>
      <c r="MO21" s="45"/>
      <c r="MP21" s="45"/>
      <c r="MQ21" s="45"/>
      <c r="MR21" s="45"/>
      <c r="MS21" s="45"/>
      <c r="MT21" s="45"/>
      <c r="MU21" s="45"/>
      <c r="MV21" s="45"/>
      <c r="MW21" s="45"/>
      <c r="MX21" s="45"/>
      <c r="MY21" s="45"/>
      <c r="MZ21" s="45"/>
      <c r="NA21" s="45"/>
      <c r="NB21" s="45"/>
      <c r="NC21" s="45"/>
      <c r="ND21" s="45"/>
      <c r="NE21" s="45"/>
      <c r="NF21" s="45"/>
      <c r="NG21" s="45"/>
      <c r="NH21" s="45"/>
      <c r="NI21" s="45"/>
      <c r="NJ21" s="45"/>
      <c r="NK21" s="45"/>
      <c r="NL21" s="45"/>
      <c r="NM21" s="45"/>
      <c r="NN21" s="45"/>
      <c r="NO21" s="45"/>
      <c r="NP21" s="45"/>
      <c r="NQ21" s="45"/>
      <c r="NR21" s="45"/>
      <c r="NS21" s="45"/>
      <c r="NT21" s="45"/>
      <c r="NU21" s="45"/>
      <c r="NV21" s="45"/>
      <c r="NW21" s="45"/>
      <c r="NX21" s="45"/>
      <c r="NY21" s="45"/>
      <c r="NZ21" s="45"/>
      <c r="OA21" s="45"/>
      <c r="OB21" s="45"/>
      <c r="OC21" s="45"/>
      <c r="OD21" s="45"/>
      <c r="OE21" s="45"/>
      <c r="OF21" s="45"/>
      <c r="OG21" s="45"/>
      <c r="OH21" s="45"/>
      <c r="OI21" s="45"/>
      <c r="OJ21" s="45"/>
      <c r="OK21" s="45"/>
      <c r="OL21" s="45"/>
      <c r="OM21" s="45"/>
      <c r="ON21" s="45"/>
      <c r="OO21" s="45"/>
      <c r="OP21" s="45"/>
      <c r="OQ21" s="45"/>
      <c r="OR21" s="45"/>
      <c r="OS21" s="45"/>
      <c r="OT21" s="45"/>
      <c r="OU21" s="45"/>
      <c r="OV21" s="45"/>
      <c r="OW21" s="45"/>
      <c r="OX21" s="45"/>
      <c r="OY21" s="45"/>
      <c r="OZ21" s="45"/>
      <c r="PA21" s="45"/>
      <c r="PB21" s="45"/>
      <c r="PC21" s="45"/>
      <c r="PD21" s="45"/>
      <c r="PE21" s="45"/>
      <c r="PF21" s="45"/>
      <c r="PG21" s="45"/>
      <c r="PH21" s="45"/>
      <c r="PI21" s="45"/>
      <c r="PJ21" s="45"/>
      <c r="PK21" s="45"/>
      <c r="PL21" s="45"/>
      <c r="PM21" s="45"/>
      <c r="PN21" s="45"/>
      <c r="PO21" s="45"/>
      <c r="PP21" s="45"/>
      <c r="PQ21" s="45"/>
      <c r="PR21" s="45"/>
      <c r="PS21" s="45"/>
      <c r="PT21" s="45"/>
      <c r="PU21" s="45"/>
      <c r="PV21" s="45"/>
      <c r="PW21" s="45"/>
      <c r="PX21" s="45"/>
      <c r="PY21" s="45"/>
      <c r="PZ21" s="45"/>
      <c r="QA21" s="45"/>
      <c r="QB21" s="45"/>
      <c r="QC21" s="45"/>
      <c r="QD21" s="45"/>
      <c r="QE21" s="45"/>
      <c r="QF21" s="45"/>
      <c r="QG21" s="45"/>
      <c r="QH21" s="45"/>
      <c r="QI21" s="45"/>
      <c r="QJ21" s="45"/>
      <c r="QK21" s="45"/>
      <c r="QL21" s="45"/>
      <c r="QM21" s="45"/>
      <c r="QN21" s="45"/>
      <c r="QO21" s="45"/>
      <c r="QP21" s="45"/>
      <c r="QQ21" s="45"/>
      <c r="QR21" s="45"/>
      <c r="QS21" s="45"/>
      <c r="QT21" s="45"/>
      <c r="QU21" s="45"/>
      <c r="QV21" s="45"/>
      <c r="QW21" s="45"/>
      <c r="QX21" s="45"/>
      <c r="QY21" s="45"/>
      <c r="QZ21" s="45"/>
      <c r="RA21" s="45"/>
      <c r="RB21" s="45"/>
      <c r="RC21" s="45"/>
      <c r="RD21" s="45"/>
      <c r="RE21" s="45"/>
      <c r="RF21" s="45"/>
      <c r="RG21" s="45"/>
      <c r="RH21" s="45"/>
      <c r="RI21" s="45"/>
      <c r="RJ21" s="45"/>
      <c r="RK21" s="45"/>
      <c r="RL21" s="45"/>
      <c r="RM21" s="45"/>
      <c r="RN21" s="45"/>
      <c r="RO21" s="45"/>
      <c r="RP21" s="45"/>
      <c r="RQ21" s="45"/>
      <c r="RR21" s="45"/>
      <c r="RS21" s="45"/>
      <c r="RT21" s="45"/>
      <c r="RU21" s="45"/>
      <c r="RV21" s="45"/>
      <c r="RW21" s="45"/>
      <c r="RX21" s="45"/>
      <c r="RY21" s="45"/>
      <c r="RZ21" s="45"/>
      <c r="SA21" s="45"/>
      <c r="SB21" s="45"/>
      <c r="SC21" s="45"/>
      <c r="SD21" s="45"/>
      <c r="SE21" s="45"/>
      <c r="SF21" s="45"/>
      <c r="SG21" s="45"/>
      <c r="SH21" s="45"/>
      <c r="SI21" s="45"/>
      <c r="SJ21" s="45"/>
      <c r="SK21" s="45"/>
      <c r="SL21" s="45"/>
      <c r="SM21" s="45"/>
      <c r="SN21" s="45"/>
      <c r="SO21" s="45"/>
      <c r="SP21" s="45"/>
      <c r="SQ21" s="45"/>
      <c r="SR21" s="45"/>
      <c r="SS21" s="45"/>
      <c r="ST21" s="45"/>
      <c r="SU21" s="45"/>
      <c r="SV21" s="45"/>
      <c r="SW21" s="45"/>
      <c r="SX21" s="45"/>
      <c r="SY21" s="45"/>
      <c r="SZ21" s="45"/>
      <c r="TA21" s="45"/>
      <c r="TB21" s="45"/>
      <c r="TC21" s="45"/>
      <c r="TD21" s="45"/>
      <c r="TE21" s="45"/>
      <c r="TF21" s="45"/>
      <c r="TG21" s="45"/>
      <c r="TH21" s="45"/>
      <c r="TI21" s="45"/>
      <c r="TJ21" s="45"/>
      <c r="TK21" s="45"/>
      <c r="TL21" s="45"/>
      <c r="TM21" s="45"/>
      <c r="TN21" s="45"/>
      <c r="TO21" s="45"/>
      <c r="TP21" s="45"/>
      <c r="TQ21" s="45"/>
      <c r="TR21" s="45"/>
      <c r="TS21" s="45"/>
      <c r="TT21" s="45"/>
      <c r="TU21" s="45"/>
      <c r="TV21" s="45"/>
      <c r="TW21" s="45"/>
      <c r="TX21" s="45"/>
      <c r="TY21" s="45"/>
      <c r="TZ21" s="45"/>
      <c r="UA21" s="45"/>
      <c r="UB21" s="45"/>
      <c r="UC21" s="45"/>
      <c r="UD21" s="45"/>
      <c r="UE21" s="45"/>
      <c r="UF21" s="45"/>
      <c r="UG21" s="45"/>
      <c r="UH21" s="45"/>
      <c r="UI21" s="45"/>
      <c r="UJ21" s="45"/>
      <c r="UK21" s="45"/>
      <c r="UL21" s="45"/>
      <c r="UM21" s="45"/>
      <c r="UN21" s="45"/>
      <c r="UO21" s="45"/>
      <c r="UP21" s="45"/>
      <c r="UQ21" s="45"/>
      <c r="UR21" s="45"/>
      <c r="US21" s="45"/>
      <c r="UT21" s="45"/>
      <c r="UU21" s="45"/>
      <c r="UV21" s="45"/>
      <c r="UW21" s="45"/>
      <c r="UX21" s="45"/>
      <c r="UY21" s="45"/>
      <c r="UZ21" s="45"/>
      <c r="VA21" s="45"/>
      <c r="VB21" s="45"/>
      <c r="VC21" s="45"/>
      <c r="VD21" s="45"/>
      <c r="VE21" s="45"/>
      <c r="VF21" s="45"/>
      <c r="VG21" s="45"/>
      <c r="VH21" s="45"/>
      <c r="VI21" s="45"/>
      <c r="VJ21" s="45"/>
      <c r="VK21" s="45"/>
      <c r="VL21" s="45"/>
      <c r="VM21" s="45"/>
      <c r="VN21" s="45"/>
      <c r="VO21" s="45"/>
      <c r="VP21" s="45"/>
      <c r="VQ21" s="45"/>
      <c r="VR21" s="45"/>
      <c r="VS21" s="45"/>
      <c r="VT21" s="45"/>
      <c r="VU21" s="45"/>
      <c r="VV21" s="45"/>
      <c r="VW21" s="45"/>
      <c r="VX21" s="45"/>
      <c r="VY21" s="45"/>
      <c r="VZ21" s="45"/>
      <c r="WA21" s="45"/>
      <c r="WB21" s="45"/>
      <c r="WC21" s="45"/>
      <c r="WD21" s="45"/>
      <c r="WE21" s="45"/>
      <c r="WF21" s="45"/>
      <c r="WG21" s="45"/>
      <c r="WH21" s="45"/>
      <c r="WI21" s="45"/>
      <c r="WJ21" s="45"/>
      <c r="WK21" s="45"/>
      <c r="WL21" s="45"/>
      <c r="WM21" s="45"/>
      <c r="WN21" s="45"/>
      <c r="WO21" s="45"/>
      <c r="WP21" s="45"/>
      <c r="WQ21" s="45"/>
      <c r="WR21" s="45"/>
      <c r="WS21" s="45"/>
      <c r="WT21" s="45"/>
      <c r="WU21" s="45"/>
      <c r="WV21" s="45"/>
      <c r="WW21" s="45"/>
      <c r="WX21" s="45"/>
      <c r="WY21" s="45"/>
      <c r="WZ21" s="45"/>
      <c r="XA21" s="45"/>
      <c r="XB21" s="45"/>
      <c r="XC21" s="45"/>
      <c r="XD21" s="45"/>
      <c r="XE21" s="45"/>
      <c r="XF21" s="45"/>
      <c r="XG21" s="45"/>
      <c r="XH21" s="45"/>
      <c r="XI21" s="45"/>
      <c r="XJ21" s="45"/>
      <c r="XK21" s="45"/>
      <c r="XL21" s="45"/>
      <c r="XM21" s="45"/>
      <c r="XN21" s="45"/>
      <c r="XO21" s="45"/>
      <c r="XP21" s="45"/>
      <c r="XQ21" s="45"/>
      <c r="XR21" s="45"/>
      <c r="XS21" s="45"/>
      <c r="XT21" s="45"/>
      <c r="XU21" s="45"/>
      <c r="XV21" s="45"/>
      <c r="XW21" s="45"/>
      <c r="XX21" s="45"/>
      <c r="XY21" s="45"/>
      <c r="XZ21" s="45"/>
      <c r="YA21" s="45"/>
      <c r="YB21" s="45"/>
      <c r="YC21" s="45"/>
      <c r="YD21" s="45"/>
      <c r="YE21" s="45"/>
      <c r="YF21" s="45"/>
      <c r="YG21" s="45"/>
      <c r="YH21" s="45"/>
      <c r="YI21" s="45"/>
      <c r="YJ21" s="45"/>
      <c r="YK21" s="45"/>
      <c r="YL21" s="45"/>
      <c r="YM21" s="45"/>
      <c r="YN21" s="45"/>
      <c r="YO21" s="45"/>
      <c r="YP21" s="45"/>
      <c r="YQ21" s="45"/>
      <c r="YR21" s="45"/>
      <c r="YS21" s="45"/>
      <c r="YT21" s="45"/>
      <c r="YU21" s="45"/>
      <c r="YV21" s="45"/>
      <c r="YW21" s="45"/>
      <c r="YX21" s="45"/>
      <c r="YY21" s="45"/>
      <c r="YZ21" s="45"/>
      <c r="ZA21" s="45"/>
      <c r="ZB21" s="45"/>
      <c r="ZC21" s="45"/>
      <c r="ZD21" s="45"/>
      <c r="ZE21" s="45"/>
      <c r="ZF21" s="45"/>
      <c r="ZG21" s="45"/>
      <c r="ZH21" s="45"/>
      <c r="ZI21" s="45"/>
      <c r="ZJ21" s="45"/>
      <c r="ZK21" s="45"/>
      <c r="ZL21" s="45"/>
      <c r="ZM21" s="45"/>
      <c r="ZN21" s="45"/>
      <c r="ZO21" s="45"/>
      <c r="ZP21" s="45"/>
      <c r="ZQ21" s="45"/>
      <c r="ZR21" s="45"/>
      <c r="ZS21" s="45"/>
      <c r="ZT21" s="45"/>
      <c r="ZU21" s="45"/>
      <c r="ZV21" s="45"/>
      <c r="ZW21" s="45"/>
      <c r="ZX21" s="45"/>
      <c r="ZY21" s="45"/>
      <c r="ZZ21" s="45"/>
      <c r="AAA21" s="45"/>
      <c r="AAB21" s="45"/>
      <c r="AAC21" s="45"/>
      <c r="AAD21" s="45"/>
      <c r="AAE21" s="45"/>
      <c r="AAF21" s="45"/>
      <c r="AAG21" s="45"/>
      <c r="AAH21" s="45"/>
      <c r="AAI21" s="45"/>
    </row>
    <row r="22" spans="1:711" s="41" customFormat="1" ht="58.9" customHeight="1">
      <c r="A22" s="57" t="s">
        <v>219</v>
      </c>
      <c r="B22" s="37" t="s">
        <v>221</v>
      </c>
      <c r="C22" s="36" t="s">
        <v>158</v>
      </c>
      <c r="D22" s="61" t="s">
        <v>199</v>
      </c>
      <c r="E22" s="54" t="s">
        <v>222</v>
      </c>
      <c r="F22" s="38" t="s">
        <v>233</v>
      </c>
      <c r="G22" s="69" t="s">
        <v>242</v>
      </c>
      <c r="H22" s="117">
        <v>40</v>
      </c>
      <c r="I22" s="181">
        <v>397450.46</v>
      </c>
      <c r="J22" s="59">
        <v>397450.46</v>
      </c>
      <c r="K22" s="59">
        <v>397450.46</v>
      </c>
      <c r="L22" s="59">
        <v>397450.46</v>
      </c>
      <c r="M22" s="59">
        <v>397450.46</v>
      </c>
      <c r="N22" s="59">
        <v>397450.46</v>
      </c>
      <c r="O22" s="106">
        <f t="shared" si="5"/>
        <v>0</v>
      </c>
      <c r="P22" s="107">
        <f t="shared" si="6"/>
        <v>1</v>
      </c>
      <c r="Q22" s="107">
        <f t="shared" si="7"/>
        <v>1</v>
      </c>
      <c r="R22" s="40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  <c r="LD22" s="45"/>
      <c r="LE22" s="45"/>
      <c r="LF22" s="45"/>
      <c r="LG22" s="45"/>
      <c r="LH22" s="45"/>
      <c r="LI22" s="45"/>
      <c r="LJ22" s="45"/>
      <c r="LK22" s="45"/>
      <c r="LL22" s="45"/>
      <c r="LM22" s="45"/>
      <c r="LN22" s="45"/>
      <c r="LO22" s="45"/>
      <c r="LP22" s="45"/>
      <c r="LQ22" s="45"/>
      <c r="LR22" s="45"/>
      <c r="LS22" s="45"/>
      <c r="LT22" s="45"/>
      <c r="LU22" s="45"/>
      <c r="LV22" s="45"/>
      <c r="LW22" s="45"/>
      <c r="LX22" s="45"/>
      <c r="LY22" s="45"/>
      <c r="LZ22" s="45"/>
      <c r="MA22" s="45"/>
      <c r="MB22" s="45"/>
      <c r="MC22" s="45"/>
      <c r="MD22" s="45"/>
      <c r="ME22" s="45"/>
      <c r="MF22" s="45"/>
      <c r="MG22" s="45"/>
      <c r="MH22" s="45"/>
      <c r="MI22" s="45"/>
      <c r="MJ22" s="45"/>
      <c r="MK22" s="45"/>
      <c r="ML22" s="45"/>
      <c r="MM22" s="45"/>
      <c r="MN22" s="45"/>
      <c r="MO22" s="45"/>
      <c r="MP22" s="45"/>
      <c r="MQ22" s="45"/>
      <c r="MR22" s="45"/>
      <c r="MS22" s="45"/>
      <c r="MT22" s="45"/>
      <c r="MU22" s="45"/>
      <c r="MV22" s="45"/>
      <c r="MW22" s="45"/>
      <c r="MX22" s="45"/>
      <c r="MY22" s="45"/>
      <c r="MZ22" s="45"/>
      <c r="NA22" s="45"/>
      <c r="NB22" s="45"/>
      <c r="NC22" s="45"/>
      <c r="ND22" s="45"/>
      <c r="NE22" s="45"/>
      <c r="NF22" s="45"/>
      <c r="NG22" s="45"/>
      <c r="NH22" s="45"/>
      <c r="NI22" s="45"/>
      <c r="NJ22" s="45"/>
      <c r="NK22" s="45"/>
      <c r="NL22" s="45"/>
      <c r="NM22" s="45"/>
      <c r="NN22" s="45"/>
      <c r="NO22" s="45"/>
      <c r="NP22" s="45"/>
      <c r="NQ22" s="45"/>
      <c r="NR22" s="45"/>
      <c r="NS22" s="45"/>
      <c r="NT22" s="45"/>
      <c r="NU22" s="45"/>
      <c r="NV22" s="45"/>
      <c r="NW22" s="45"/>
      <c r="NX22" s="45"/>
      <c r="NY22" s="45"/>
      <c r="NZ22" s="45"/>
      <c r="OA22" s="45"/>
      <c r="OB22" s="45"/>
      <c r="OC22" s="45"/>
      <c r="OD22" s="45"/>
      <c r="OE22" s="45"/>
      <c r="OF22" s="45"/>
      <c r="OG22" s="45"/>
      <c r="OH22" s="45"/>
      <c r="OI22" s="45"/>
      <c r="OJ22" s="45"/>
      <c r="OK22" s="45"/>
      <c r="OL22" s="45"/>
      <c r="OM22" s="45"/>
      <c r="ON22" s="45"/>
      <c r="OO22" s="45"/>
      <c r="OP22" s="45"/>
      <c r="OQ22" s="45"/>
      <c r="OR22" s="45"/>
      <c r="OS22" s="45"/>
      <c r="OT22" s="45"/>
      <c r="OU22" s="45"/>
      <c r="OV22" s="45"/>
      <c r="OW22" s="45"/>
      <c r="OX22" s="45"/>
      <c r="OY22" s="45"/>
      <c r="OZ22" s="45"/>
      <c r="PA22" s="45"/>
      <c r="PB22" s="45"/>
      <c r="PC22" s="45"/>
      <c r="PD22" s="45"/>
      <c r="PE22" s="45"/>
      <c r="PF22" s="45"/>
      <c r="PG22" s="45"/>
      <c r="PH22" s="45"/>
      <c r="PI22" s="45"/>
      <c r="PJ22" s="45"/>
      <c r="PK22" s="45"/>
      <c r="PL22" s="45"/>
      <c r="PM22" s="45"/>
      <c r="PN22" s="45"/>
      <c r="PO22" s="45"/>
      <c r="PP22" s="45"/>
      <c r="PQ22" s="45"/>
      <c r="PR22" s="45"/>
      <c r="PS22" s="45"/>
      <c r="PT22" s="45"/>
      <c r="PU22" s="45"/>
      <c r="PV22" s="45"/>
      <c r="PW22" s="45"/>
      <c r="PX22" s="45"/>
      <c r="PY22" s="45"/>
      <c r="PZ22" s="45"/>
      <c r="QA22" s="45"/>
      <c r="QB22" s="45"/>
      <c r="QC22" s="45"/>
      <c r="QD22" s="45"/>
      <c r="QE22" s="45"/>
      <c r="QF22" s="45"/>
      <c r="QG22" s="45"/>
      <c r="QH22" s="45"/>
      <c r="QI22" s="45"/>
      <c r="QJ22" s="45"/>
      <c r="QK22" s="45"/>
      <c r="QL22" s="45"/>
      <c r="QM22" s="45"/>
      <c r="QN22" s="45"/>
      <c r="QO22" s="45"/>
      <c r="QP22" s="45"/>
      <c r="QQ22" s="45"/>
      <c r="QR22" s="45"/>
      <c r="QS22" s="45"/>
      <c r="QT22" s="45"/>
      <c r="QU22" s="45"/>
      <c r="QV22" s="45"/>
      <c r="QW22" s="45"/>
      <c r="QX22" s="45"/>
      <c r="QY22" s="45"/>
      <c r="QZ22" s="45"/>
      <c r="RA22" s="45"/>
      <c r="RB22" s="45"/>
      <c r="RC22" s="45"/>
      <c r="RD22" s="45"/>
      <c r="RE22" s="45"/>
      <c r="RF22" s="45"/>
      <c r="RG22" s="45"/>
      <c r="RH22" s="45"/>
      <c r="RI22" s="45"/>
      <c r="RJ22" s="45"/>
      <c r="RK22" s="45"/>
      <c r="RL22" s="45"/>
      <c r="RM22" s="45"/>
      <c r="RN22" s="45"/>
      <c r="RO22" s="45"/>
      <c r="RP22" s="45"/>
      <c r="RQ22" s="45"/>
      <c r="RR22" s="45"/>
      <c r="RS22" s="45"/>
      <c r="RT22" s="45"/>
      <c r="RU22" s="45"/>
      <c r="RV22" s="45"/>
      <c r="RW22" s="45"/>
      <c r="RX22" s="45"/>
      <c r="RY22" s="45"/>
      <c r="RZ22" s="45"/>
      <c r="SA22" s="45"/>
      <c r="SB22" s="45"/>
      <c r="SC22" s="45"/>
      <c r="SD22" s="45"/>
      <c r="SE22" s="45"/>
      <c r="SF22" s="45"/>
      <c r="SG22" s="45"/>
      <c r="SH22" s="45"/>
      <c r="SI22" s="45"/>
      <c r="SJ22" s="45"/>
      <c r="SK22" s="45"/>
      <c r="SL22" s="45"/>
      <c r="SM22" s="45"/>
      <c r="SN22" s="45"/>
      <c r="SO22" s="45"/>
      <c r="SP22" s="45"/>
      <c r="SQ22" s="45"/>
      <c r="SR22" s="45"/>
      <c r="SS22" s="45"/>
      <c r="ST22" s="45"/>
      <c r="SU22" s="45"/>
      <c r="SV22" s="45"/>
      <c r="SW22" s="45"/>
      <c r="SX22" s="45"/>
      <c r="SY22" s="45"/>
      <c r="SZ22" s="45"/>
      <c r="TA22" s="45"/>
      <c r="TB22" s="45"/>
      <c r="TC22" s="45"/>
      <c r="TD22" s="45"/>
      <c r="TE22" s="45"/>
      <c r="TF22" s="45"/>
      <c r="TG22" s="45"/>
      <c r="TH22" s="45"/>
      <c r="TI22" s="45"/>
      <c r="TJ22" s="45"/>
      <c r="TK22" s="45"/>
      <c r="TL22" s="45"/>
      <c r="TM22" s="45"/>
      <c r="TN22" s="45"/>
      <c r="TO22" s="45"/>
      <c r="TP22" s="45"/>
      <c r="TQ22" s="45"/>
      <c r="TR22" s="45"/>
      <c r="TS22" s="45"/>
      <c r="TT22" s="45"/>
      <c r="TU22" s="45"/>
      <c r="TV22" s="45"/>
      <c r="TW22" s="45"/>
      <c r="TX22" s="45"/>
      <c r="TY22" s="45"/>
      <c r="TZ22" s="45"/>
      <c r="UA22" s="45"/>
      <c r="UB22" s="45"/>
      <c r="UC22" s="45"/>
      <c r="UD22" s="45"/>
      <c r="UE22" s="45"/>
      <c r="UF22" s="45"/>
      <c r="UG22" s="45"/>
      <c r="UH22" s="45"/>
      <c r="UI22" s="45"/>
      <c r="UJ22" s="45"/>
      <c r="UK22" s="45"/>
      <c r="UL22" s="45"/>
      <c r="UM22" s="45"/>
      <c r="UN22" s="45"/>
      <c r="UO22" s="45"/>
      <c r="UP22" s="45"/>
      <c r="UQ22" s="45"/>
      <c r="UR22" s="45"/>
      <c r="US22" s="45"/>
      <c r="UT22" s="45"/>
      <c r="UU22" s="45"/>
      <c r="UV22" s="45"/>
      <c r="UW22" s="45"/>
      <c r="UX22" s="45"/>
      <c r="UY22" s="45"/>
      <c r="UZ22" s="45"/>
      <c r="VA22" s="45"/>
      <c r="VB22" s="45"/>
      <c r="VC22" s="45"/>
      <c r="VD22" s="45"/>
      <c r="VE22" s="45"/>
      <c r="VF22" s="45"/>
      <c r="VG22" s="45"/>
      <c r="VH22" s="45"/>
      <c r="VI22" s="45"/>
      <c r="VJ22" s="45"/>
      <c r="VK22" s="45"/>
      <c r="VL22" s="45"/>
      <c r="VM22" s="45"/>
      <c r="VN22" s="45"/>
      <c r="VO22" s="45"/>
      <c r="VP22" s="45"/>
      <c r="VQ22" s="45"/>
      <c r="VR22" s="45"/>
      <c r="VS22" s="45"/>
      <c r="VT22" s="45"/>
      <c r="VU22" s="45"/>
      <c r="VV22" s="45"/>
      <c r="VW22" s="45"/>
      <c r="VX22" s="45"/>
      <c r="VY22" s="45"/>
      <c r="VZ22" s="45"/>
      <c r="WA22" s="45"/>
      <c r="WB22" s="45"/>
      <c r="WC22" s="45"/>
      <c r="WD22" s="45"/>
      <c r="WE22" s="45"/>
      <c r="WF22" s="45"/>
      <c r="WG22" s="45"/>
      <c r="WH22" s="45"/>
      <c r="WI22" s="45"/>
      <c r="WJ22" s="45"/>
      <c r="WK22" s="45"/>
      <c r="WL22" s="45"/>
      <c r="WM22" s="45"/>
      <c r="WN22" s="45"/>
      <c r="WO22" s="45"/>
      <c r="WP22" s="45"/>
      <c r="WQ22" s="45"/>
      <c r="WR22" s="45"/>
      <c r="WS22" s="45"/>
      <c r="WT22" s="45"/>
      <c r="WU22" s="45"/>
      <c r="WV22" s="45"/>
      <c r="WW22" s="45"/>
      <c r="WX22" s="45"/>
      <c r="WY22" s="45"/>
      <c r="WZ22" s="45"/>
      <c r="XA22" s="45"/>
      <c r="XB22" s="45"/>
      <c r="XC22" s="45"/>
      <c r="XD22" s="45"/>
      <c r="XE22" s="45"/>
      <c r="XF22" s="45"/>
      <c r="XG22" s="45"/>
      <c r="XH22" s="45"/>
      <c r="XI22" s="45"/>
      <c r="XJ22" s="45"/>
      <c r="XK22" s="45"/>
      <c r="XL22" s="45"/>
      <c r="XM22" s="45"/>
      <c r="XN22" s="45"/>
      <c r="XO22" s="45"/>
      <c r="XP22" s="45"/>
      <c r="XQ22" s="45"/>
      <c r="XR22" s="45"/>
      <c r="XS22" s="45"/>
      <c r="XT22" s="45"/>
      <c r="XU22" s="45"/>
      <c r="XV22" s="45"/>
      <c r="XW22" s="45"/>
      <c r="XX22" s="45"/>
      <c r="XY22" s="45"/>
      <c r="XZ22" s="45"/>
      <c r="YA22" s="45"/>
      <c r="YB22" s="45"/>
      <c r="YC22" s="45"/>
      <c r="YD22" s="45"/>
      <c r="YE22" s="45"/>
      <c r="YF22" s="45"/>
      <c r="YG22" s="45"/>
      <c r="YH22" s="45"/>
      <c r="YI22" s="45"/>
      <c r="YJ22" s="45"/>
      <c r="YK22" s="45"/>
      <c r="YL22" s="45"/>
      <c r="YM22" s="45"/>
      <c r="YN22" s="45"/>
      <c r="YO22" s="45"/>
      <c r="YP22" s="45"/>
      <c r="YQ22" s="45"/>
      <c r="YR22" s="45"/>
      <c r="YS22" s="45"/>
      <c r="YT22" s="45"/>
      <c r="YU22" s="45"/>
      <c r="YV22" s="45"/>
      <c r="YW22" s="45"/>
      <c r="YX22" s="45"/>
      <c r="YY22" s="45"/>
      <c r="YZ22" s="45"/>
      <c r="ZA22" s="45"/>
      <c r="ZB22" s="45"/>
      <c r="ZC22" s="45"/>
      <c r="ZD22" s="45"/>
      <c r="ZE22" s="45"/>
      <c r="ZF22" s="45"/>
      <c r="ZG22" s="45"/>
      <c r="ZH22" s="45"/>
      <c r="ZI22" s="45"/>
      <c r="ZJ22" s="45"/>
      <c r="ZK22" s="45"/>
      <c r="ZL22" s="45"/>
      <c r="ZM22" s="45"/>
      <c r="ZN22" s="45"/>
      <c r="ZO22" s="45"/>
      <c r="ZP22" s="45"/>
      <c r="ZQ22" s="45"/>
      <c r="ZR22" s="45"/>
      <c r="ZS22" s="45"/>
      <c r="ZT22" s="45"/>
      <c r="ZU22" s="45"/>
      <c r="ZV22" s="45"/>
      <c r="ZW22" s="45"/>
      <c r="ZX22" s="45"/>
      <c r="ZY22" s="45"/>
      <c r="ZZ22" s="45"/>
      <c r="AAA22" s="45"/>
      <c r="AAB22" s="45"/>
      <c r="AAC22" s="45"/>
      <c r="AAD22" s="45"/>
      <c r="AAE22" s="45"/>
      <c r="AAF22" s="45"/>
      <c r="AAG22" s="45"/>
      <c r="AAH22" s="45"/>
      <c r="AAI22" s="45"/>
    </row>
    <row r="23" spans="1:711" s="41" customFormat="1" ht="67.900000000000006" customHeight="1">
      <c r="A23" s="57" t="s">
        <v>286</v>
      </c>
      <c r="B23" s="37" t="s">
        <v>221</v>
      </c>
      <c r="C23" s="36" t="s">
        <v>158</v>
      </c>
      <c r="D23" s="61" t="s">
        <v>205</v>
      </c>
      <c r="E23" s="58" t="s">
        <v>224</v>
      </c>
      <c r="F23" s="38" t="s">
        <v>233</v>
      </c>
      <c r="G23" s="69" t="s">
        <v>248</v>
      </c>
      <c r="H23" s="117">
        <v>36</v>
      </c>
      <c r="I23" s="181">
        <v>245918.49</v>
      </c>
      <c r="J23" s="59">
        <v>245918.49</v>
      </c>
      <c r="K23" s="59">
        <v>245918.49</v>
      </c>
      <c r="L23" s="59">
        <v>245918.49</v>
      </c>
      <c r="M23" s="59">
        <v>245918.49</v>
      </c>
      <c r="N23" s="59">
        <v>245918.49</v>
      </c>
      <c r="O23" s="106">
        <f t="shared" si="5"/>
        <v>0</v>
      </c>
      <c r="P23" s="107">
        <f t="shared" si="6"/>
        <v>1</v>
      </c>
      <c r="Q23" s="107">
        <f t="shared" si="7"/>
        <v>1</v>
      </c>
      <c r="R23" s="40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  <c r="SE23" s="45"/>
      <c r="SF23" s="45"/>
      <c r="SG23" s="45"/>
      <c r="SH23" s="45"/>
      <c r="SI23" s="45"/>
      <c r="SJ23" s="45"/>
      <c r="SK23" s="45"/>
      <c r="SL23" s="45"/>
      <c r="SM23" s="45"/>
      <c r="SN23" s="45"/>
      <c r="SO23" s="45"/>
      <c r="SP23" s="45"/>
      <c r="SQ23" s="45"/>
      <c r="SR23" s="45"/>
      <c r="SS23" s="45"/>
      <c r="ST23" s="45"/>
      <c r="SU23" s="45"/>
      <c r="SV23" s="45"/>
      <c r="SW23" s="45"/>
      <c r="SX23" s="45"/>
      <c r="SY23" s="45"/>
      <c r="SZ23" s="45"/>
      <c r="TA23" s="45"/>
      <c r="TB23" s="45"/>
      <c r="TC23" s="45"/>
      <c r="TD23" s="45"/>
      <c r="TE23" s="45"/>
      <c r="TF23" s="45"/>
      <c r="TG23" s="45"/>
      <c r="TH23" s="45"/>
      <c r="TI23" s="45"/>
      <c r="TJ23" s="45"/>
      <c r="TK23" s="45"/>
      <c r="TL23" s="45"/>
      <c r="TM23" s="45"/>
      <c r="TN23" s="45"/>
      <c r="TO23" s="45"/>
      <c r="TP23" s="45"/>
      <c r="TQ23" s="45"/>
      <c r="TR23" s="45"/>
      <c r="TS23" s="45"/>
      <c r="TT23" s="45"/>
      <c r="TU23" s="45"/>
      <c r="TV23" s="45"/>
      <c r="TW23" s="45"/>
      <c r="TX23" s="45"/>
      <c r="TY23" s="45"/>
      <c r="TZ23" s="45"/>
      <c r="UA23" s="45"/>
      <c r="UB23" s="45"/>
      <c r="UC23" s="45"/>
      <c r="UD23" s="45"/>
      <c r="UE23" s="45"/>
      <c r="UF23" s="45"/>
      <c r="UG23" s="45"/>
      <c r="UH23" s="45"/>
      <c r="UI23" s="45"/>
      <c r="UJ23" s="45"/>
      <c r="UK23" s="45"/>
      <c r="UL23" s="45"/>
      <c r="UM23" s="45"/>
      <c r="UN23" s="45"/>
      <c r="UO23" s="45"/>
      <c r="UP23" s="45"/>
      <c r="UQ23" s="45"/>
      <c r="UR23" s="45"/>
      <c r="US23" s="45"/>
      <c r="UT23" s="45"/>
      <c r="UU23" s="45"/>
      <c r="UV23" s="45"/>
      <c r="UW23" s="45"/>
      <c r="UX23" s="45"/>
      <c r="UY23" s="45"/>
      <c r="UZ23" s="45"/>
      <c r="VA23" s="45"/>
      <c r="VB23" s="45"/>
      <c r="VC23" s="45"/>
      <c r="VD23" s="45"/>
      <c r="VE23" s="45"/>
      <c r="VF23" s="45"/>
      <c r="VG23" s="45"/>
      <c r="VH23" s="45"/>
      <c r="VI23" s="45"/>
      <c r="VJ23" s="45"/>
      <c r="VK23" s="45"/>
      <c r="VL23" s="45"/>
      <c r="VM23" s="45"/>
      <c r="VN23" s="45"/>
      <c r="VO23" s="45"/>
      <c r="VP23" s="45"/>
      <c r="VQ23" s="45"/>
      <c r="VR23" s="45"/>
      <c r="VS23" s="45"/>
      <c r="VT23" s="45"/>
      <c r="VU23" s="45"/>
      <c r="VV23" s="45"/>
      <c r="VW23" s="45"/>
      <c r="VX23" s="45"/>
      <c r="VY23" s="45"/>
      <c r="VZ23" s="45"/>
      <c r="WA23" s="45"/>
      <c r="WB23" s="45"/>
      <c r="WC23" s="45"/>
      <c r="WD23" s="45"/>
      <c r="WE23" s="45"/>
      <c r="WF23" s="45"/>
      <c r="WG23" s="45"/>
      <c r="WH23" s="45"/>
      <c r="WI23" s="45"/>
      <c r="WJ23" s="45"/>
      <c r="WK23" s="45"/>
      <c r="WL23" s="45"/>
      <c r="WM23" s="45"/>
      <c r="WN23" s="45"/>
      <c r="WO23" s="45"/>
      <c r="WP23" s="45"/>
      <c r="WQ23" s="45"/>
      <c r="WR23" s="45"/>
      <c r="WS23" s="45"/>
      <c r="WT23" s="45"/>
      <c r="WU23" s="45"/>
      <c r="WV23" s="45"/>
      <c r="WW23" s="45"/>
      <c r="WX23" s="45"/>
      <c r="WY23" s="45"/>
      <c r="WZ23" s="45"/>
      <c r="XA23" s="45"/>
      <c r="XB23" s="45"/>
      <c r="XC23" s="45"/>
      <c r="XD23" s="45"/>
      <c r="XE23" s="45"/>
      <c r="XF23" s="45"/>
      <c r="XG23" s="45"/>
      <c r="XH23" s="45"/>
      <c r="XI23" s="45"/>
      <c r="XJ23" s="45"/>
      <c r="XK23" s="45"/>
      <c r="XL23" s="45"/>
      <c r="XM23" s="45"/>
      <c r="XN23" s="45"/>
      <c r="XO23" s="45"/>
      <c r="XP23" s="45"/>
      <c r="XQ23" s="45"/>
      <c r="XR23" s="45"/>
      <c r="XS23" s="45"/>
      <c r="XT23" s="45"/>
      <c r="XU23" s="45"/>
      <c r="XV23" s="45"/>
      <c r="XW23" s="45"/>
      <c r="XX23" s="45"/>
      <c r="XY23" s="45"/>
      <c r="XZ23" s="45"/>
      <c r="YA23" s="45"/>
      <c r="YB23" s="45"/>
      <c r="YC23" s="45"/>
      <c r="YD23" s="45"/>
      <c r="YE23" s="45"/>
      <c r="YF23" s="45"/>
      <c r="YG23" s="45"/>
      <c r="YH23" s="45"/>
      <c r="YI23" s="45"/>
      <c r="YJ23" s="45"/>
      <c r="YK23" s="45"/>
      <c r="YL23" s="45"/>
      <c r="YM23" s="45"/>
      <c r="YN23" s="45"/>
      <c r="YO23" s="45"/>
      <c r="YP23" s="45"/>
      <c r="YQ23" s="45"/>
      <c r="YR23" s="45"/>
      <c r="YS23" s="45"/>
      <c r="YT23" s="45"/>
      <c r="YU23" s="45"/>
      <c r="YV23" s="45"/>
      <c r="YW23" s="45"/>
      <c r="YX23" s="45"/>
      <c r="YY23" s="45"/>
      <c r="YZ23" s="45"/>
      <c r="ZA23" s="45"/>
      <c r="ZB23" s="45"/>
      <c r="ZC23" s="45"/>
      <c r="ZD23" s="45"/>
      <c r="ZE23" s="45"/>
      <c r="ZF23" s="45"/>
      <c r="ZG23" s="45"/>
      <c r="ZH23" s="45"/>
      <c r="ZI23" s="45"/>
      <c r="ZJ23" s="45"/>
      <c r="ZK23" s="45"/>
      <c r="ZL23" s="45"/>
      <c r="ZM23" s="45"/>
      <c r="ZN23" s="45"/>
      <c r="ZO23" s="45"/>
      <c r="ZP23" s="45"/>
      <c r="ZQ23" s="45"/>
      <c r="ZR23" s="45"/>
      <c r="ZS23" s="45"/>
      <c r="ZT23" s="45"/>
      <c r="ZU23" s="45"/>
      <c r="ZV23" s="45"/>
      <c r="ZW23" s="45"/>
      <c r="ZX23" s="45"/>
      <c r="ZY23" s="45"/>
      <c r="ZZ23" s="45"/>
      <c r="AAA23" s="45"/>
      <c r="AAB23" s="45"/>
      <c r="AAC23" s="45"/>
      <c r="AAD23" s="45"/>
      <c r="AAE23" s="45"/>
      <c r="AAF23" s="45"/>
      <c r="AAG23" s="45"/>
      <c r="AAH23" s="45"/>
      <c r="AAI23" s="45"/>
    </row>
    <row r="24" spans="1:711" s="41" customFormat="1" ht="67.900000000000006" customHeight="1">
      <c r="A24" s="57" t="s">
        <v>163</v>
      </c>
      <c r="B24" s="37" t="s">
        <v>221</v>
      </c>
      <c r="C24" s="36" t="s">
        <v>158</v>
      </c>
      <c r="D24" s="61" t="s">
        <v>208</v>
      </c>
      <c r="E24" s="54" t="s">
        <v>222</v>
      </c>
      <c r="F24" s="38" t="s">
        <v>233</v>
      </c>
      <c r="G24" s="69" t="s">
        <v>251</v>
      </c>
      <c r="H24" s="117">
        <v>150</v>
      </c>
      <c r="I24" s="181">
        <v>170945.27</v>
      </c>
      <c r="J24" s="59">
        <v>170945.27</v>
      </c>
      <c r="K24" s="59">
        <v>170945.27</v>
      </c>
      <c r="L24" s="59">
        <v>170945.27</v>
      </c>
      <c r="M24" s="59">
        <v>170945.27</v>
      </c>
      <c r="N24" s="59">
        <v>170945.27</v>
      </c>
      <c r="O24" s="106">
        <f t="shared" si="5"/>
        <v>0</v>
      </c>
      <c r="P24" s="107">
        <f t="shared" si="6"/>
        <v>1</v>
      </c>
      <c r="Q24" s="107">
        <f t="shared" si="7"/>
        <v>1</v>
      </c>
      <c r="R24" s="40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  <c r="LD24" s="45"/>
      <c r="LE24" s="45"/>
      <c r="LF24" s="45"/>
      <c r="LG24" s="45"/>
      <c r="LH24" s="45"/>
      <c r="LI24" s="45"/>
      <c r="LJ24" s="45"/>
      <c r="LK24" s="45"/>
      <c r="LL24" s="45"/>
      <c r="LM24" s="45"/>
      <c r="LN24" s="45"/>
      <c r="LO24" s="45"/>
      <c r="LP24" s="45"/>
      <c r="LQ24" s="45"/>
      <c r="LR24" s="45"/>
      <c r="LS24" s="45"/>
      <c r="LT24" s="45"/>
      <c r="LU24" s="45"/>
      <c r="LV24" s="45"/>
      <c r="LW24" s="45"/>
      <c r="LX24" s="45"/>
      <c r="LY24" s="45"/>
      <c r="LZ24" s="45"/>
      <c r="MA24" s="45"/>
      <c r="MB24" s="45"/>
      <c r="MC24" s="45"/>
      <c r="MD24" s="45"/>
      <c r="ME24" s="45"/>
      <c r="MF24" s="45"/>
      <c r="MG24" s="45"/>
      <c r="MH24" s="45"/>
      <c r="MI24" s="45"/>
      <c r="MJ24" s="45"/>
      <c r="MK24" s="45"/>
      <c r="ML24" s="45"/>
      <c r="MM24" s="45"/>
      <c r="MN24" s="45"/>
      <c r="MO24" s="45"/>
      <c r="MP24" s="45"/>
      <c r="MQ24" s="45"/>
      <c r="MR24" s="45"/>
      <c r="MS24" s="45"/>
      <c r="MT24" s="45"/>
      <c r="MU24" s="45"/>
      <c r="MV24" s="45"/>
      <c r="MW24" s="45"/>
      <c r="MX24" s="45"/>
      <c r="MY24" s="45"/>
      <c r="MZ24" s="45"/>
      <c r="NA24" s="45"/>
      <c r="NB24" s="45"/>
      <c r="NC24" s="45"/>
      <c r="ND24" s="45"/>
      <c r="NE24" s="45"/>
      <c r="NF24" s="45"/>
      <c r="NG24" s="45"/>
      <c r="NH24" s="45"/>
      <c r="NI24" s="45"/>
      <c r="NJ24" s="45"/>
      <c r="NK24" s="45"/>
      <c r="NL24" s="45"/>
      <c r="NM24" s="45"/>
      <c r="NN24" s="45"/>
      <c r="NO24" s="45"/>
      <c r="NP24" s="45"/>
      <c r="NQ24" s="45"/>
      <c r="NR24" s="45"/>
      <c r="NS24" s="45"/>
      <c r="NT24" s="45"/>
      <c r="NU24" s="45"/>
      <c r="NV24" s="45"/>
      <c r="NW24" s="45"/>
      <c r="NX24" s="45"/>
      <c r="NY24" s="45"/>
      <c r="NZ24" s="45"/>
      <c r="OA24" s="45"/>
      <c r="OB24" s="45"/>
      <c r="OC24" s="45"/>
      <c r="OD24" s="45"/>
      <c r="OE24" s="45"/>
      <c r="OF24" s="45"/>
      <c r="OG24" s="45"/>
      <c r="OH24" s="45"/>
      <c r="OI24" s="45"/>
      <c r="OJ24" s="45"/>
      <c r="OK24" s="45"/>
      <c r="OL24" s="45"/>
      <c r="OM24" s="45"/>
      <c r="ON24" s="45"/>
      <c r="OO24" s="45"/>
      <c r="OP24" s="45"/>
      <c r="OQ24" s="45"/>
      <c r="OR24" s="45"/>
      <c r="OS24" s="45"/>
      <c r="OT24" s="45"/>
      <c r="OU24" s="45"/>
      <c r="OV24" s="45"/>
      <c r="OW24" s="45"/>
      <c r="OX24" s="45"/>
      <c r="OY24" s="45"/>
      <c r="OZ24" s="45"/>
      <c r="PA24" s="45"/>
      <c r="PB24" s="45"/>
      <c r="PC24" s="45"/>
      <c r="PD24" s="45"/>
      <c r="PE24" s="45"/>
      <c r="PF24" s="45"/>
      <c r="PG24" s="45"/>
      <c r="PH24" s="45"/>
      <c r="PI24" s="45"/>
      <c r="PJ24" s="45"/>
      <c r="PK24" s="45"/>
      <c r="PL24" s="45"/>
      <c r="PM24" s="45"/>
      <c r="PN24" s="45"/>
      <c r="PO24" s="45"/>
      <c r="PP24" s="45"/>
      <c r="PQ24" s="45"/>
      <c r="PR24" s="45"/>
      <c r="PS24" s="45"/>
      <c r="PT24" s="45"/>
      <c r="PU24" s="45"/>
      <c r="PV24" s="45"/>
      <c r="PW24" s="45"/>
      <c r="PX24" s="45"/>
      <c r="PY24" s="45"/>
      <c r="PZ24" s="45"/>
      <c r="QA24" s="45"/>
      <c r="QB24" s="45"/>
      <c r="QC24" s="45"/>
      <c r="QD24" s="45"/>
      <c r="QE24" s="45"/>
      <c r="QF24" s="45"/>
      <c r="QG24" s="45"/>
      <c r="QH24" s="45"/>
      <c r="QI24" s="45"/>
      <c r="QJ24" s="45"/>
      <c r="QK24" s="45"/>
      <c r="QL24" s="45"/>
      <c r="QM24" s="45"/>
      <c r="QN24" s="45"/>
      <c r="QO24" s="45"/>
      <c r="QP24" s="45"/>
      <c r="QQ24" s="45"/>
      <c r="QR24" s="45"/>
      <c r="QS24" s="45"/>
      <c r="QT24" s="45"/>
      <c r="QU24" s="45"/>
      <c r="QV24" s="45"/>
      <c r="QW24" s="45"/>
      <c r="QX24" s="45"/>
      <c r="QY24" s="45"/>
      <c r="QZ24" s="45"/>
      <c r="RA24" s="45"/>
      <c r="RB24" s="45"/>
      <c r="RC24" s="45"/>
      <c r="RD24" s="45"/>
      <c r="RE24" s="45"/>
      <c r="RF24" s="45"/>
      <c r="RG24" s="45"/>
      <c r="RH24" s="45"/>
      <c r="RI24" s="45"/>
      <c r="RJ24" s="45"/>
      <c r="RK24" s="45"/>
      <c r="RL24" s="45"/>
      <c r="RM24" s="45"/>
      <c r="RN24" s="45"/>
      <c r="RO24" s="45"/>
      <c r="RP24" s="45"/>
      <c r="RQ24" s="45"/>
      <c r="RR24" s="45"/>
      <c r="RS24" s="45"/>
      <c r="RT24" s="45"/>
      <c r="RU24" s="45"/>
      <c r="RV24" s="45"/>
      <c r="RW24" s="45"/>
      <c r="RX24" s="45"/>
      <c r="RY24" s="45"/>
      <c r="RZ24" s="45"/>
      <c r="SA24" s="45"/>
      <c r="SB24" s="45"/>
      <c r="SC24" s="45"/>
      <c r="SD24" s="45"/>
      <c r="SE24" s="45"/>
      <c r="SF24" s="45"/>
      <c r="SG24" s="45"/>
      <c r="SH24" s="45"/>
      <c r="SI24" s="45"/>
      <c r="SJ24" s="45"/>
      <c r="SK24" s="45"/>
      <c r="SL24" s="45"/>
      <c r="SM24" s="45"/>
      <c r="SN24" s="45"/>
      <c r="SO24" s="45"/>
      <c r="SP24" s="45"/>
      <c r="SQ24" s="45"/>
      <c r="SR24" s="45"/>
      <c r="SS24" s="45"/>
      <c r="ST24" s="45"/>
      <c r="SU24" s="45"/>
      <c r="SV24" s="45"/>
      <c r="SW24" s="45"/>
      <c r="SX24" s="45"/>
      <c r="SY24" s="45"/>
      <c r="SZ24" s="45"/>
      <c r="TA24" s="45"/>
      <c r="TB24" s="45"/>
      <c r="TC24" s="45"/>
      <c r="TD24" s="45"/>
      <c r="TE24" s="45"/>
      <c r="TF24" s="45"/>
      <c r="TG24" s="45"/>
      <c r="TH24" s="45"/>
      <c r="TI24" s="45"/>
      <c r="TJ24" s="45"/>
      <c r="TK24" s="45"/>
      <c r="TL24" s="45"/>
      <c r="TM24" s="45"/>
      <c r="TN24" s="45"/>
      <c r="TO24" s="45"/>
      <c r="TP24" s="45"/>
      <c r="TQ24" s="45"/>
      <c r="TR24" s="45"/>
      <c r="TS24" s="45"/>
      <c r="TT24" s="45"/>
      <c r="TU24" s="45"/>
      <c r="TV24" s="45"/>
      <c r="TW24" s="45"/>
      <c r="TX24" s="45"/>
      <c r="TY24" s="45"/>
      <c r="TZ24" s="45"/>
      <c r="UA24" s="45"/>
      <c r="UB24" s="45"/>
      <c r="UC24" s="45"/>
      <c r="UD24" s="45"/>
      <c r="UE24" s="45"/>
      <c r="UF24" s="45"/>
      <c r="UG24" s="45"/>
      <c r="UH24" s="45"/>
      <c r="UI24" s="45"/>
      <c r="UJ24" s="45"/>
      <c r="UK24" s="45"/>
      <c r="UL24" s="45"/>
      <c r="UM24" s="45"/>
      <c r="UN24" s="45"/>
      <c r="UO24" s="45"/>
      <c r="UP24" s="45"/>
      <c r="UQ24" s="45"/>
      <c r="UR24" s="45"/>
      <c r="US24" s="45"/>
      <c r="UT24" s="45"/>
      <c r="UU24" s="45"/>
      <c r="UV24" s="45"/>
      <c r="UW24" s="45"/>
      <c r="UX24" s="45"/>
      <c r="UY24" s="45"/>
      <c r="UZ24" s="45"/>
      <c r="VA24" s="45"/>
      <c r="VB24" s="45"/>
      <c r="VC24" s="45"/>
      <c r="VD24" s="45"/>
      <c r="VE24" s="45"/>
      <c r="VF24" s="45"/>
      <c r="VG24" s="45"/>
      <c r="VH24" s="45"/>
      <c r="VI24" s="45"/>
      <c r="VJ24" s="45"/>
      <c r="VK24" s="45"/>
      <c r="VL24" s="45"/>
      <c r="VM24" s="45"/>
      <c r="VN24" s="45"/>
      <c r="VO24" s="45"/>
      <c r="VP24" s="45"/>
      <c r="VQ24" s="45"/>
      <c r="VR24" s="45"/>
      <c r="VS24" s="45"/>
      <c r="VT24" s="45"/>
      <c r="VU24" s="45"/>
      <c r="VV24" s="45"/>
      <c r="VW24" s="45"/>
      <c r="VX24" s="45"/>
      <c r="VY24" s="45"/>
      <c r="VZ24" s="45"/>
      <c r="WA24" s="45"/>
      <c r="WB24" s="45"/>
      <c r="WC24" s="45"/>
      <c r="WD24" s="45"/>
      <c r="WE24" s="45"/>
      <c r="WF24" s="45"/>
      <c r="WG24" s="45"/>
      <c r="WH24" s="45"/>
      <c r="WI24" s="45"/>
      <c r="WJ24" s="45"/>
      <c r="WK24" s="45"/>
      <c r="WL24" s="45"/>
      <c r="WM24" s="45"/>
      <c r="WN24" s="45"/>
      <c r="WO24" s="45"/>
      <c r="WP24" s="45"/>
      <c r="WQ24" s="45"/>
      <c r="WR24" s="45"/>
      <c r="WS24" s="45"/>
      <c r="WT24" s="45"/>
      <c r="WU24" s="45"/>
      <c r="WV24" s="45"/>
      <c r="WW24" s="45"/>
      <c r="WX24" s="45"/>
      <c r="WY24" s="45"/>
      <c r="WZ24" s="45"/>
      <c r="XA24" s="45"/>
      <c r="XB24" s="45"/>
      <c r="XC24" s="45"/>
      <c r="XD24" s="45"/>
      <c r="XE24" s="45"/>
      <c r="XF24" s="45"/>
      <c r="XG24" s="45"/>
      <c r="XH24" s="45"/>
      <c r="XI24" s="45"/>
      <c r="XJ24" s="45"/>
      <c r="XK24" s="45"/>
      <c r="XL24" s="45"/>
      <c r="XM24" s="45"/>
      <c r="XN24" s="45"/>
      <c r="XO24" s="45"/>
      <c r="XP24" s="45"/>
      <c r="XQ24" s="45"/>
      <c r="XR24" s="45"/>
      <c r="XS24" s="45"/>
      <c r="XT24" s="45"/>
      <c r="XU24" s="45"/>
      <c r="XV24" s="45"/>
      <c r="XW24" s="45"/>
      <c r="XX24" s="45"/>
      <c r="XY24" s="45"/>
      <c r="XZ24" s="45"/>
      <c r="YA24" s="45"/>
      <c r="YB24" s="45"/>
      <c r="YC24" s="45"/>
      <c r="YD24" s="45"/>
      <c r="YE24" s="45"/>
      <c r="YF24" s="45"/>
      <c r="YG24" s="45"/>
      <c r="YH24" s="45"/>
      <c r="YI24" s="45"/>
      <c r="YJ24" s="45"/>
      <c r="YK24" s="45"/>
      <c r="YL24" s="45"/>
      <c r="YM24" s="45"/>
      <c r="YN24" s="45"/>
      <c r="YO24" s="45"/>
      <c r="YP24" s="45"/>
      <c r="YQ24" s="45"/>
      <c r="YR24" s="45"/>
      <c r="YS24" s="45"/>
      <c r="YT24" s="45"/>
      <c r="YU24" s="45"/>
      <c r="YV24" s="45"/>
      <c r="YW24" s="45"/>
      <c r="YX24" s="45"/>
      <c r="YY24" s="45"/>
      <c r="YZ24" s="45"/>
      <c r="ZA24" s="45"/>
      <c r="ZB24" s="45"/>
      <c r="ZC24" s="45"/>
      <c r="ZD24" s="45"/>
      <c r="ZE24" s="45"/>
      <c r="ZF24" s="45"/>
      <c r="ZG24" s="45"/>
      <c r="ZH24" s="45"/>
      <c r="ZI24" s="45"/>
      <c r="ZJ24" s="45"/>
      <c r="ZK24" s="45"/>
      <c r="ZL24" s="45"/>
      <c r="ZM24" s="45"/>
      <c r="ZN24" s="45"/>
      <c r="ZO24" s="45"/>
      <c r="ZP24" s="45"/>
      <c r="ZQ24" s="45"/>
      <c r="ZR24" s="45"/>
      <c r="ZS24" s="45"/>
      <c r="ZT24" s="45"/>
      <c r="ZU24" s="45"/>
      <c r="ZV24" s="45"/>
      <c r="ZW24" s="45"/>
      <c r="ZX24" s="45"/>
      <c r="ZY24" s="45"/>
      <c r="ZZ24" s="45"/>
      <c r="AAA24" s="45"/>
      <c r="AAB24" s="45"/>
      <c r="AAC24" s="45"/>
      <c r="AAD24" s="45"/>
      <c r="AAE24" s="45"/>
      <c r="AAF24" s="45"/>
      <c r="AAG24" s="45"/>
      <c r="AAH24" s="45"/>
      <c r="AAI24" s="45"/>
    </row>
    <row r="25" spans="1:711" s="41" customFormat="1" ht="58.15" customHeight="1">
      <c r="A25" s="57" t="s">
        <v>164</v>
      </c>
      <c r="B25" s="37" t="s">
        <v>221</v>
      </c>
      <c r="C25" s="36" t="s">
        <v>158</v>
      </c>
      <c r="D25" s="61" t="s">
        <v>209</v>
      </c>
      <c r="E25" s="58" t="s">
        <v>225</v>
      </c>
      <c r="F25" s="38" t="s">
        <v>233</v>
      </c>
      <c r="G25" s="69" t="s">
        <v>252</v>
      </c>
      <c r="H25" s="117">
        <v>60</v>
      </c>
      <c r="I25" s="181">
        <v>57161.81</v>
      </c>
      <c r="J25" s="59">
        <v>57161.81</v>
      </c>
      <c r="K25" s="59">
        <v>57161.81</v>
      </c>
      <c r="L25" s="59">
        <v>57161.81</v>
      </c>
      <c r="M25" s="59">
        <v>57161.81</v>
      </c>
      <c r="N25" s="59">
        <v>57161.81</v>
      </c>
      <c r="O25" s="106">
        <f t="shared" si="5"/>
        <v>0</v>
      </c>
      <c r="P25" s="107">
        <f t="shared" si="6"/>
        <v>1</v>
      </c>
      <c r="Q25" s="107">
        <f t="shared" si="7"/>
        <v>1</v>
      </c>
      <c r="R25" s="40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  <c r="LD25" s="45"/>
      <c r="LE25" s="45"/>
      <c r="LF25" s="45"/>
      <c r="LG25" s="45"/>
      <c r="LH25" s="45"/>
      <c r="LI25" s="45"/>
      <c r="LJ25" s="45"/>
      <c r="LK25" s="45"/>
      <c r="LL25" s="45"/>
      <c r="LM25" s="45"/>
      <c r="LN25" s="45"/>
      <c r="LO25" s="45"/>
      <c r="LP25" s="45"/>
      <c r="LQ25" s="45"/>
      <c r="LR25" s="45"/>
      <c r="LS25" s="45"/>
      <c r="LT25" s="45"/>
      <c r="LU25" s="45"/>
      <c r="LV25" s="45"/>
      <c r="LW25" s="45"/>
      <c r="LX25" s="45"/>
      <c r="LY25" s="45"/>
      <c r="LZ25" s="45"/>
      <c r="MA25" s="45"/>
      <c r="MB25" s="45"/>
      <c r="MC25" s="45"/>
      <c r="MD25" s="45"/>
      <c r="ME25" s="45"/>
      <c r="MF25" s="45"/>
      <c r="MG25" s="45"/>
      <c r="MH25" s="45"/>
      <c r="MI25" s="45"/>
      <c r="MJ25" s="45"/>
      <c r="MK25" s="45"/>
      <c r="ML25" s="45"/>
      <c r="MM25" s="45"/>
      <c r="MN25" s="45"/>
      <c r="MO25" s="45"/>
      <c r="MP25" s="45"/>
      <c r="MQ25" s="45"/>
      <c r="MR25" s="45"/>
      <c r="MS25" s="45"/>
      <c r="MT25" s="45"/>
      <c r="MU25" s="45"/>
      <c r="MV25" s="45"/>
      <c r="MW25" s="45"/>
      <c r="MX25" s="45"/>
      <c r="MY25" s="45"/>
      <c r="MZ25" s="45"/>
      <c r="NA25" s="45"/>
      <c r="NB25" s="45"/>
      <c r="NC25" s="45"/>
      <c r="ND25" s="45"/>
      <c r="NE25" s="45"/>
      <c r="NF25" s="45"/>
      <c r="NG25" s="45"/>
      <c r="NH25" s="45"/>
      <c r="NI25" s="45"/>
      <c r="NJ25" s="45"/>
      <c r="NK25" s="45"/>
      <c r="NL25" s="45"/>
      <c r="NM25" s="45"/>
      <c r="NN25" s="45"/>
      <c r="NO25" s="45"/>
      <c r="NP25" s="45"/>
      <c r="NQ25" s="45"/>
      <c r="NR25" s="45"/>
      <c r="NS25" s="45"/>
      <c r="NT25" s="45"/>
      <c r="NU25" s="45"/>
      <c r="NV25" s="45"/>
      <c r="NW25" s="45"/>
      <c r="NX25" s="45"/>
      <c r="NY25" s="45"/>
      <c r="NZ25" s="45"/>
      <c r="OA25" s="45"/>
      <c r="OB25" s="45"/>
      <c r="OC25" s="45"/>
      <c r="OD25" s="45"/>
      <c r="OE25" s="45"/>
      <c r="OF25" s="45"/>
      <c r="OG25" s="45"/>
      <c r="OH25" s="45"/>
      <c r="OI25" s="45"/>
      <c r="OJ25" s="45"/>
      <c r="OK25" s="45"/>
      <c r="OL25" s="45"/>
      <c r="OM25" s="45"/>
      <c r="ON25" s="45"/>
      <c r="OO25" s="45"/>
      <c r="OP25" s="45"/>
      <c r="OQ25" s="45"/>
      <c r="OR25" s="45"/>
      <c r="OS25" s="45"/>
      <c r="OT25" s="45"/>
      <c r="OU25" s="45"/>
      <c r="OV25" s="45"/>
      <c r="OW25" s="45"/>
      <c r="OX25" s="45"/>
      <c r="OY25" s="45"/>
      <c r="OZ25" s="45"/>
      <c r="PA25" s="45"/>
      <c r="PB25" s="45"/>
      <c r="PC25" s="45"/>
      <c r="PD25" s="45"/>
      <c r="PE25" s="45"/>
      <c r="PF25" s="45"/>
      <c r="PG25" s="45"/>
      <c r="PH25" s="45"/>
      <c r="PI25" s="45"/>
      <c r="PJ25" s="45"/>
      <c r="PK25" s="45"/>
      <c r="PL25" s="45"/>
      <c r="PM25" s="45"/>
      <c r="PN25" s="45"/>
      <c r="PO25" s="45"/>
      <c r="PP25" s="45"/>
      <c r="PQ25" s="45"/>
      <c r="PR25" s="45"/>
      <c r="PS25" s="45"/>
      <c r="PT25" s="45"/>
      <c r="PU25" s="45"/>
      <c r="PV25" s="45"/>
      <c r="PW25" s="45"/>
      <c r="PX25" s="45"/>
      <c r="PY25" s="45"/>
      <c r="PZ25" s="45"/>
      <c r="QA25" s="45"/>
      <c r="QB25" s="45"/>
      <c r="QC25" s="45"/>
      <c r="QD25" s="45"/>
      <c r="QE25" s="45"/>
      <c r="QF25" s="45"/>
      <c r="QG25" s="45"/>
      <c r="QH25" s="45"/>
      <c r="QI25" s="45"/>
      <c r="QJ25" s="45"/>
      <c r="QK25" s="45"/>
      <c r="QL25" s="45"/>
      <c r="QM25" s="45"/>
      <c r="QN25" s="45"/>
      <c r="QO25" s="45"/>
      <c r="QP25" s="45"/>
      <c r="QQ25" s="45"/>
      <c r="QR25" s="45"/>
      <c r="QS25" s="45"/>
      <c r="QT25" s="45"/>
      <c r="QU25" s="45"/>
      <c r="QV25" s="45"/>
      <c r="QW25" s="45"/>
      <c r="QX25" s="45"/>
      <c r="QY25" s="45"/>
      <c r="QZ25" s="45"/>
      <c r="RA25" s="45"/>
      <c r="RB25" s="45"/>
      <c r="RC25" s="45"/>
      <c r="RD25" s="45"/>
      <c r="RE25" s="45"/>
      <c r="RF25" s="45"/>
      <c r="RG25" s="45"/>
      <c r="RH25" s="45"/>
      <c r="RI25" s="45"/>
      <c r="RJ25" s="45"/>
      <c r="RK25" s="45"/>
      <c r="RL25" s="45"/>
      <c r="RM25" s="45"/>
      <c r="RN25" s="45"/>
      <c r="RO25" s="45"/>
      <c r="RP25" s="45"/>
      <c r="RQ25" s="45"/>
      <c r="RR25" s="45"/>
      <c r="RS25" s="45"/>
      <c r="RT25" s="45"/>
      <c r="RU25" s="45"/>
      <c r="RV25" s="45"/>
      <c r="RW25" s="45"/>
      <c r="RX25" s="45"/>
      <c r="RY25" s="45"/>
      <c r="RZ25" s="45"/>
      <c r="SA25" s="45"/>
      <c r="SB25" s="45"/>
      <c r="SC25" s="45"/>
      <c r="SD25" s="45"/>
      <c r="SE25" s="45"/>
      <c r="SF25" s="45"/>
      <c r="SG25" s="45"/>
      <c r="SH25" s="45"/>
      <c r="SI25" s="45"/>
      <c r="SJ25" s="45"/>
      <c r="SK25" s="45"/>
      <c r="SL25" s="45"/>
      <c r="SM25" s="45"/>
      <c r="SN25" s="45"/>
      <c r="SO25" s="45"/>
      <c r="SP25" s="45"/>
      <c r="SQ25" s="45"/>
      <c r="SR25" s="45"/>
      <c r="SS25" s="45"/>
      <c r="ST25" s="45"/>
      <c r="SU25" s="45"/>
      <c r="SV25" s="45"/>
      <c r="SW25" s="45"/>
      <c r="SX25" s="45"/>
      <c r="SY25" s="45"/>
      <c r="SZ25" s="45"/>
      <c r="TA25" s="45"/>
      <c r="TB25" s="45"/>
      <c r="TC25" s="45"/>
      <c r="TD25" s="45"/>
      <c r="TE25" s="45"/>
      <c r="TF25" s="45"/>
      <c r="TG25" s="45"/>
      <c r="TH25" s="45"/>
      <c r="TI25" s="45"/>
      <c r="TJ25" s="45"/>
      <c r="TK25" s="45"/>
      <c r="TL25" s="45"/>
      <c r="TM25" s="45"/>
      <c r="TN25" s="45"/>
      <c r="TO25" s="45"/>
      <c r="TP25" s="45"/>
      <c r="TQ25" s="45"/>
      <c r="TR25" s="45"/>
      <c r="TS25" s="45"/>
      <c r="TT25" s="45"/>
      <c r="TU25" s="45"/>
      <c r="TV25" s="45"/>
      <c r="TW25" s="45"/>
      <c r="TX25" s="45"/>
      <c r="TY25" s="45"/>
      <c r="TZ25" s="45"/>
      <c r="UA25" s="45"/>
      <c r="UB25" s="45"/>
      <c r="UC25" s="45"/>
      <c r="UD25" s="45"/>
      <c r="UE25" s="45"/>
      <c r="UF25" s="45"/>
      <c r="UG25" s="45"/>
      <c r="UH25" s="45"/>
      <c r="UI25" s="45"/>
      <c r="UJ25" s="45"/>
      <c r="UK25" s="45"/>
      <c r="UL25" s="45"/>
      <c r="UM25" s="45"/>
      <c r="UN25" s="45"/>
      <c r="UO25" s="45"/>
      <c r="UP25" s="45"/>
      <c r="UQ25" s="45"/>
      <c r="UR25" s="45"/>
      <c r="US25" s="45"/>
      <c r="UT25" s="45"/>
      <c r="UU25" s="45"/>
      <c r="UV25" s="45"/>
      <c r="UW25" s="45"/>
      <c r="UX25" s="45"/>
      <c r="UY25" s="45"/>
      <c r="UZ25" s="45"/>
      <c r="VA25" s="45"/>
      <c r="VB25" s="45"/>
      <c r="VC25" s="45"/>
      <c r="VD25" s="45"/>
      <c r="VE25" s="45"/>
      <c r="VF25" s="45"/>
      <c r="VG25" s="45"/>
      <c r="VH25" s="45"/>
      <c r="VI25" s="45"/>
      <c r="VJ25" s="45"/>
      <c r="VK25" s="45"/>
      <c r="VL25" s="45"/>
      <c r="VM25" s="45"/>
      <c r="VN25" s="45"/>
      <c r="VO25" s="45"/>
      <c r="VP25" s="45"/>
      <c r="VQ25" s="45"/>
      <c r="VR25" s="45"/>
      <c r="VS25" s="45"/>
      <c r="VT25" s="45"/>
      <c r="VU25" s="45"/>
      <c r="VV25" s="45"/>
      <c r="VW25" s="45"/>
      <c r="VX25" s="45"/>
      <c r="VY25" s="45"/>
      <c r="VZ25" s="45"/>
      <c r="WA25" s="45"/>
      <c r="WB25" s="45"/>
      <c r="WC25" s="45"/>
      <c r="WD25" s="45"/>
      <c r="WE25" s="45"/>
      <c r="WF25" s="45"/>
      <c r="WG25" s="45"/>
      <c r="WH25" s="45"/>
      <c r="WI25" s="45"/>
      <c r="WJ25" s="45"/>
      <c r="WK25" s="45"/>
      <c r="WL25" s="45"/>
      <c r="WM25" s="45"/>
      <c r="WN25" s="45"/>
      <c r="WO25" s="45"/>
      <c r="WP25" s="45"/>
      <c r="WQ25" s="45"/>
      <c r="WR25" s="45"/>
      <c r="WS25" s="45"/>
      <c r="WT25" s="45"/>
      <c r="WU25" s="45"/>
      <c r="WV25" s="45"/>
      <c r="WW25" s="45"/>
      <c r="WX25" s="45"/>
      <c r="WY25" s="45"/>
      <c r="WZ25" s="45"/>
      <c r="XA25" s="45"/>
      <c r="XB25" s="45"/>
      <c r="XC25" s="45"/>
      <c r="XD25" s="45"/>
      <c r="XE25" s="45"/>
      <c r="XF25" s="45"/>
      <c r="XG25" s="45"/>
      <c r="XH25" s="45"/>
      <c r="XI25" s="45"/>
      <c r="XJ25" s="45"/>
      <c r="XK25" s="45"/>
      <c r="XL25" s="45"/>
      <c r="XM25" s="45"/>
      <c r="XN25" s="45"/>
      <c r="XO25" s="45"/>
      <c r="XP25" s="45"/>
      <c r="XQ25" s="45"/>
      <c r="XR25" s="45"/>
      <c r="XS25" s="45"/>
      <c r="XT25" s="45"/>
      <c r="XU25" s="45"/>
      <c r="XV25" s="45"/>
      <c r="XW25" s="45"/>
      <c r="XX25" s="45"/>
      <c r="XY25" s="45"/>
      <c r="XZ25" s="45"/>
      <c r="YA25" s="45"/>
      <c r="YB25" s="45"/>
      <c r="YC25" s="45"/>
      <c r="YD25" s="45"/>
      <c r="YE25" s="45"/>
      <c r="YF25" s="45"/>
      <c r="YG25" s="45"/>
      <c r="YH25" s="45"/>
      <c r="YI25" s="45"/>
      <c r="YJ25" s="45"/>
      <c r="YK25" s="45"/>
      <c r="YL25" s="45"/>
      <c r="YM25" s="45"/>
      <c r="YN25" s="45"/>
      <c r="YO25" s="45"/>
      <c r="YP25" s="45"/>
      <c r="YQ25" s="45"/>
      <c r="YR25" s="45"/>
      <c r="YS25" s="45"/>
      <c r="YT25" s="45"/>
      <c r="YU25" s="45"/>
      <c r="YV25" s="45"/>
      <c r="YW25" s="45"/>
      <c r="YX25" s="45"/>
      <c r="YY25" s="45"/>
      <c r="YZ25" s="45"/>
      <c r="ZA25" s="45"/>
      <c r="ZB25" s="45"/>
      <c r="ZC25" s="45"/>
      <c r="ZD25" s="45"/>
      <c r="ZE25" s="45"/>
      <c r="ZF25" s="45"/>
      <c r="ZG25" s="45"/>
      <c r="ZH25" s="45"/>
      <c r="ZI25" s="45"/>
      <c r="ZJ25" s="45"/>
      <c r="ZK25" s="45"/>
      <c r="ZL25" s="45"/>
      <c r="ZM25" s="45"/>
      <c r="ZN25" s="45"/>
      <c r="ZO25" s="45"/>
      <c r="ZP25" s="45"/>
      <c r="ZQ25" s="45"/>
      <c r="ZR25" s="45"/>
      <c r="ZS25" s="45"/>
      <c r="ZT25" s="45"/>
      <c r="ZU25" s="45"/>
      <c r="ZV25" s="45"/>
      <c r="ZW25" s="45"/>
      <c r="ZX25" s="45"/>
      <c r="ZY25" s="45"/>
      <c r="ZZ25" s="45"/>
      <c r="AAA25" s="45"/>
      <c r="AAB25" s="45"/>
      <c r="AAC25" s="45"/>
      <c r="AAD25" s="45"/>
      <c r="AAE25" s="45"/>
      <c r="AAF25" s="45"/>
      <c r="AAG25" s="45"/>
      <c r="AAH25" s="45"/>
      <c r="AAI25" s="45"/>
    </row>
    <row r="26" spans="1:711" s="41" customFormat="1" ht="48" customHeight="1">
      <c r="A26" s="57" t="s">
        <v>165</v>
      </c>
      <c r="B26" s="37" t="s">
        <v>221</v>
      </c>
      <c r="C26" s="36" t="s">
        <v>158</v>
      </c>
      <c r="D26" s="61" t="s">
        <v>211</v>
      </c>
      <c r="E26" s="54" t="s">
        <v>222</v>
      </c>
      <c r="F26" s="38" t="s">
        <v>233</v>
      </c>
      <c r="G26" s="69" t="s">
        <v>254</v>
      </c>
      <c r="H26" s="117">
        <v>30</v>
      </c>
      <c r="I26" s="181">
        <v>1477634.23</v>
      </c>
      <c r="J26" s="59">
        <v>1477634.23</v>
      </c>
      <c r="K26" s="59">
        <v>1477634.23</v>
      </c>
      <c r="L26" s="59">
        <v>1477634.23</v>
      </c>
      <c r="M26" s="59">
        <v>1477634.23</v>
      </c>
      <c r="N26" s="59">
        <v>1477634.23</v>
      </c>
      <c r="O26" s="106">
        <f t="shared" si="5"/>
        <v>0</v>
      </c>
      <c r="P26" s="107">
        <f t="shared" si="6"/>
        <v>1</v>
      </c>
      <c r="Q26" s="107">
        <f t="shared" si="7"/>
        <v>1</v>
      </c>
      <c r="R26" s="40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  <c r="LD26" s="45"/>
      <c r="LE26" s="45"/>
      <c r="LF26" s="45"/>
      <c r="LG26" s="45"/>
      <c r="LH26" s="45"/>
      <c r="LI26" s="45"/>
      <c r="LJ26" s="45"/>
      <c r="LK26" s="45"/>
      <c r="LL26" s="45"/>
      <c r="LM26" s="45"/>
      <c r="LN26" s="45"/>
      <c r="LO26" s="45"/>
      <c r="LP26" s="45"/>
      <c r="LQ26" s="45"/>
      <c r="LR26" s="45"/>
      <c r="LS26" s="45"/>
      <c r="LT26" s="45"/>
      <c r="LU26" s="45"/>
      <c r="LV26" s="45"/>
      <c r="LW26" s="45"/>
      <c r="LX26" s="45"/>
      <c r="LY26" s="45"/>
      <c r="LZ26" s="45"/>
      <c r="MA26" s="45"/>
      <c r="MB26" s="45"/>
      <c r="MC26" s="45"/>
      <c r="MD26" s="45"/>
      <c r="ME26" s="45"/>
      <c r="MF26" s="45"/>
      <c r="MG26" s="45"/>
      <c r="MH26" s="45"/>
      <c r="MI26" s="45"/>
      <c r="MJ26" s="45"/>
      <c r="MK26" s="45"/>
      <c r="ML26" s="45"/>
      <c r="MM26" s="45"/>
      <c r="MN26" s="45"/>
      <c r="MO26" s="45"/>
      <c r="MP26" s="45"/>
      <c r="MQ26" s="45"/>
      <c r="MR26" s="45"/>
      <c r="MS26" s="45"/>
      <c r="MT26" s="45"/>
      <c r="MU26" s="45"/>
      <c r="MV26" s="45"/>
      <c r="MW26" s="45"/>
      <c r="MX26" s="45"/>
      <c r="MY26" s="45"/>
      <c r="MZ26" s="45"/>
      <c r="NA26" s="45"/>
      <c r="NB26" s="45"/>
      <c r="NC26" s="45"/>
      <c r="ND26" s="45"/>
      <c r="NE26" s="45"/>
      <c r="NF26" s="45"/>
      <c r="NG26" s="45"/>
      <c r="NH26" s="45"/>
      <c r="NI26" s="45"/>
      <c r="NJ26" s="45"/>
      <c r="NK26" s="45"/>
      <c r="NL26" s="45"/>
      <c r="NM26" s="45"/>
      <c r="NN26" s="45"/>
      <c r="NO26" s="45"/>
      <c r="NP26" s="45"/>
      <c r="NQ26" s="45"/>
      <c r="NR26" s="45"/>
      <c r="NS26" s="45"/>
      <c r="NT26" s="45"/>
      <c r="NU26" s="45"/>
      <c r="NV26" s="45"/>
      <c r="NW26" s="45"/>
      <c r="NX26" s="45"/>
      <c r="NY26" s="45"/>
      <c r="NZ26" s="45"/>
      <c r="OA26" s="45"/>
      <c r="OB26" s="45"/>
      <c r="OC26" s="45"/>
      <c r="OD26" s="45"/>
      <c r="OE26" s="45"/>
      <c r="OF26" s="45"/>
      <c r="OG26" s="45"/>
      <c r="OH26" s="45"/>
      <c r="OI26" s="45"/>
      <c r="OJ26" s="45"/>
      <c r="OK26" s="45"/>
      <c r="OL26" s="45"/>
      <c r="OM26" s="45"/>
      <c r="ON26" s="45"/>
      <c r="OO26" s="45"/>
      <c r="OP26" s="45"/>
      <c r="OQ26" s="45"/>
      <c r="OR26" s="45"/>
      <c r="OS26" s="45"/>
      <c r="OT26" s="45"/>
      <c r="OU26" s="45"/>
      <c r="OV26" s="45"/>
      <c r="OW26" s="45"/>
      <c r="OX26" s="45"/>
      <c r="OY26" s="45"/>
      <c r="OZ26" s="45"/>
      <c r="PA26" s="45"/>
      <c r="PB26" s="45"/>
      <c r="PC26" s="45"/>
      <c r="PD26" s="45"/>
      <c r="PE26" s="45"/>
      <c r="PF26" s="45"/>
      <c r="PG26" s="45"/>
      <c r="PH26" s="45"/>
      <c r="PI26" s="45"/>
      <c r="PJ26" s="45"/>
      <c r="PK26" s="45"/>
      <c r="PL26" s="45"/>
      <c r="PM26" s="45"/>
      <c r="PN26" s="45"/>
      <c r="PO26" s="45"/>
      <c r="PP26" s="45"/>
      <c r="PQ26" s="45"/>
      <c r="PR26" s="45"/>
      <c r="PS26" s="45"/>
      <c r="PT26" s="45"/>
      <c r="PU26" s="45"/>
      <c r="PV26" s="45"/>
      <c r="PW26" s="45"/>
      <c r="PX26" s="45"/>
      <c r="PY26" s="45"/>
      <c r="PZ26" s="45"/>
      <c r="QA26" s="45"/>
      <c r="QB26" s="45"/>
      <c r="QC26" s="45"/>
      <c r="QD26" s="45"/>
      <c r="QE26" s="45"/>
      <c r="QF26" s="45"/>
      <c r="QG26" s="45"/>
      <c r="QH26" s="45"/>
      <c r="QI26" s="45"/>
      <c r="QJ26" s="45"/>
      <c r="QK26" s="45"/>
      <c r="QL26" s="45"/>
      <c r="QM26" s="45"/>
      <c r="QN26" s="45"/>
      <c r="QO26" s="45"/>
      <c r="QP26" s="45"/>
      <c r="QQ26" s="45"/>
      <c r="QR26" s="45"/>
      <c r="QS26" s="45"/>
      <c r="QT26" s="45"/>
      <c r="QU26" s="45"/>
      <c r="QV26" s="45"/>
      <c r="QW26" s="45"/>
      <c r="QX26" s="45"/>
      <c r="QY26" s="45"/>
      <c r="QZ26" s="45"/>
      <c r="RA26" s="45"/>
      <c r="RB26" s="45"/>
      <c r="RC26" s="45"/>
      <c r="RD26" s="45"/>
      <c r="RE26" s="45"/>
      <c r="RF26" s="45"/>
      <c r="RG26" s="45"/>
      <c r="RH26" s="45"/>
      <c r="RI26" s="45"/>
      <c r="RJ26" s="45"/>
      <c r="RK26" s="45"/>
      <c r="RL26" s="45"/>
      <c r="RM26" s="45"/>
      <c r="RN26" s="45"/>
      <c r="RO26" s="45"/>
      <c r="RP26" s="45"/>
      <c r="RQ26" s="45"/>
      <c r="RR26" s="45"/>
      <c r="RS26" s="45"/>
      <c r="RT26" s="45"/>
      <c r="RU26" s="45"/>
      <c r="RV26" s="45"/>
      <c r="RW26" s="45"/>
      <c r="RX26" s="45"/>
      <c r="RY26" s="45"/>
      <c r="RZ26" s="45"/>
      <c r="SA26" s="45"/>
      <c r="SB26" s="45"/>
      <c r="SC26" s="45"/>
      <c r="SD26" s="45"/>
      <c r="SE26" s="45"/>
      <c r="SF26" s="45"/>
      <c r="SG26" s="45"/>
      <c r="SH26" s="45"/>
      <c r="SI26" s="45"/>
      <c r="SJ26" s="45"/>
      <c r="SK26" s="45"/>
      <c r="SL26" s="45"/>
      <c r="SM26" s="45"/>
      <c r="SN26" s="45"/>
      <c r="SO26" s="45"/>
      <c r="SP26" s="45"/>
      <c r="SQ26" s="45"/>
      <c r="SR26" s="45"/>
      <c r="SS26" s="45"/>
      <c r="ST26" s="45"/>
      <c r="SU26" s="45"/>
      <c r="SV26" s="45"/>
      <c r="SW26" s="45"/>
      <c r="SX26" s="45"/>
      <c r="SY26" s="45"/>
      <c r="SZ26" s="45"/>
      <c r="TA26" s="45"/>
      <c r="TB26" s="45"/>
      <c r="TC26" s="45"/>
      <c r="TD26" s="45"/>
      <c r="TE26" s="45"/>
      <c r="TF26" s="45"/>
      <c r="TG26" s="45"/>
      <c r="TH26" s="45"/>
      <c r="TI26" s="45"/>
      <c r="TJ26" s="45"/>
      <c r="TK26" s="45"/>
      <c r="TL26" s="45"/>
      <c r="TM26" s="45"/>
      <c r="TN26" s="45"/>
      <c r="TO26" s="45"/>
      <c r="TP26" s="45"/>
      <c r="TQ26" s="45"/>
      <c r="TR26" s="45"/>
      <c r="TS26" s="45"/>
      <c r="TT26" s="45"/>
      <c r="TU26" s="45"/>
      <c r="TV26" s="45"/>
      <c r="TW26" s="45"/>
      <c r="TX26" s="45"/>
      <c r="TY26" s="45"/>
      <c r="TZ26" s="45"/>
      <c r="UA26" s="45"/>
      <c r="UB26" s="45"/>
      <c r="UC26" s="45"/>
      <c r="UD26" s="45"/>
      <c r="UE26" s="45"/>
      <c r="UF26" s="45"/>
      <c r="UG26" s="45"/>
      <c r="UH26" s="45"/>
      <c r="UI26" s="45"/>
      <c r="UJ26" s="45"/>
      <c r="UK26" s="45"/>
      <c r="UL26" s="45"/>
      <c r="UM26" s="45"/>
      <c r="UN26" s="45"/>
      <c r="UO26" s="45"/>
      <c r="UP26" s="45"/>
      <c r="UQ26" s="45"/>
      <c r="UR26" s="45"/>
      <c r="US26" s="45"/>
      <c r="UT26" s="45"/>
      <c r="UU26" s="45"/>
      <c r="UV26" s="45"/>
      <c r="UW26" s="45"/>
      <c r="UX26" s="45"/>
      <c r="UY26" s="45"/>
      <c r="UZ26" s="45"/>
      <c r="VA26" s="45"/>
      <c r="VB26" s="45"/>
      <c r="VC26" s="45"/>
      <c r="VD26" s="45"/>
      <c r="VE26" s="45"/>
      <c r="VF26" s="45"/>
      <c r="VG26" s="45"/>
      <c r="VH26" s="45"/>
      <c r="VI26" s="45"/>
      <c r="VJ26" s="45"/>
      <c r="VK26" s="45"/>
      <c r="VL26" s="45"/>
      <c r="VM26" s="45"/>
      <c r="VN26" s="45"/>
      <c r="VO26" s="45"/>
      <c r="VP26" s="45"/>
      <c r="VQ26" s="45"/>
      <c r="VR26" s="45"/>
      <c r="VS26" s="45"/>
      <c r="VT26" s="45"/>
      <c r="VU26" s="45"/>
      <c r="VV26" s="45"/>
      <c r="VW26" s="45"/>
      <c r="VX26" s="45"/>
      <c r="VY26" s="45"/>
      <c r="VZ26" s="45"/>
      <c r="WA26" s="45"/>
      <c r="WB26" s="45"/>
      <c r="WC26" s="45"/>
      <c r="WD26" s="45"/>
      <c r="WE26" s="45"/>
      <c r="WF26" s="45"/>
      <c r="WG26" s="45"/>
      <c r="WH26" s="45"/>
      <c r="WI26" s="45"/>
      <c r="WJ26" s="45"/>
      <c r="WK26" s="45"/>
      <c r="WL26" s="45"/>
      <c r="WM26" s="45"/>
      <c r="WN26" s="45"/>
      <c r="WO26" s="45"/>
      <c r="WP26" s="45"/>
      <c r="WQ26" s="45"/>
      <c r="WR26" s="45"/>
      <c r="WS26" s="45"/>
      <c r="WT26" s="45"/>
      <c r="WU26" s="45"/>
      <c r="WV26" s="45"/>
      <c r="WW26" s="45"/>
      <c r="WX26" s="45"/>
      <c r="WY26" s="45"/>
      <c r="WZ26" s="45"/>
      <c r="XA26" s="45"/>
      <c r="XB26" s="45"/>
      <c r="XC26" s="45"/>
      <c r="XD26" s="45"/>
      <c r="XE26" s="45"/>
      <c r="XF26" s="45"/>
      <c r="XG26" s="45"/>
      <c r="XH26" s="45"/>
      <c r="XI26" s="45"/>
      <c r="XJ26" s="45"/>
      <c r="XK26" s="45"/>
      <c r="XL26" s="45"/>
      <c r="XM26" s="45"/>
      <c r="XN26" s="45"/>
      <c r="XO26" s="45"/>
      <c r="XP26" s="45"/>
      <c r="XQ26" s="45"/>
      <c r="XR26" s="45"/>
      <c r="XS26" s="45"/>
      <c r="XT26" s="45"/>
      <c r="XU26" s="45"/>
      <c r="XV26" s="45"/>
      <c r="XW26" s="45"/>
      <c r="XX26" s="45"/>
      <c r="XY26" s="45"/>
      <c r="XZ26" s="45"/>
      <c r="YA26" s="45"/>
      <c r="YB26" s="45"/>
      <c r="YC26" s="45"/>
      <c r="YD26" s="45"/>
      <c r="YE26" s="45"/>
      <c r="YF26" s="45"/>
      <c r="YG26" s="45"/>
      <c r="YH26" s="45"/>
      <c r="YI26" s="45"/>
      <c r="YJ26" s="45"/>
      <c r="YK26" s="45"/>
      <c r="YL26" s="45"/>
      <c r="YM26" s="45"/>
      <c r="YN26" s="45"/>
      <c r="YO26" s="45"/>
      <c r="YP26" s="45"/>
      <c r="YQ26" s="45"/>
      <c r="YR26" s="45"/>
      <c r="YS26" s="45"/>
      <c r="YT26" s="45"/>
      <c r="YU26" s="45"/>
      <c r="YV26" s="45"/>
      <c r="YW26" s="45"/>
      <c r="YX26" s="45"/>
      <c r="YY26" s="45"/>
      <c r="YZ26" s="45"/>
      <c r="ZA26" s="45"/>
      <c r="ZB26" s="45"/>
      <c r="ZC26" s="45"/>
      <c r="ZD26" s="45"/>
      <c r="ZE26" s="45"/>
      <c r="ZF26" s="45"/>
      <c r="ZG26" s="45"/>
      <c r="ZH26" s="45"/>
      <c r="ZI26" s="45"/>
      <c r="ZJ26" s="45"/>
      <c r="ZK26" s="45"/>
      <c r="ZL26" s="45"/>
      <c r="ZM26" s="45"/>
      <c r="ZN26" s="45"/>
      <c r="ZO26" s="45"/>
      <c r="ZP26" s="45"/>
      <c r="ZQ26" s="45"/>
      <c r="ZR26" s="45"/>
      <c r="ZS26" s="45"/>
      <c r="ZT26" s="45"/>
      <c r="ZU26" s="45"/>
      <c r="ZV26" s="45"/>
      <c r="ZW26" s="45"/>
      <c r="ZX26" s="45"/>
      <c r="ZY26" s="45"/>
      <c r="ZZ26" s="45"/>
      <c r="AAA26" s="45"/>
      <c r="AAB26" s="45"/>
      <c r="AAC26" s="45"/>
      <c r="AAD26" s="45"/>
      <c r="AAE26" s="45"/>
      <c r="AAF26" s="45"/>
      <c r="AAG26" s="45"/>
      <c r="AAH26" s="45"/>
      <c r="AAI26" s="45"/>
    </row>
    <row r="27" spans="1:711" s="41" customFormat="1" ht="48" customHeight="1">
      <c r="A27" s="73" t="s">
        <v>166</v>
      </c>
      <c r="B27" s="37" t="s">
        <v>221</v>
      </c>
      <c r="C27" s="36" t="s">
        <v>158</v>
      </c>
      <c r="D27" s="118" t="s">
        <v>266</v>
      </c>
      <c r="E27" s="54" t="s">
        <v>222</v>
      </c>
      <c r="F27" s="38" t="s">
        <v>233</v>
      </c>
      <c r="G27" s="69" t="s">
        <v>280</v>
      </c>
      <c r="H27" s="117">
        <v>45</v>
      </c>
      <c r="I27" s="181">
        <v>678951.36</v>
      </c>
      <c r="J27" s="59">
        <v>678951.36</v>
      </c>
      <c r="K27" s="59">
        <v>678951.36</v>
      </c>
      <c r="L27" s="59">
        <v>678951.36</v>
      </c>
      <c r="M27" s="59">
        <v>678951.36</v>
      </c>
      <c r="N27" s="59">
        <v>678951.36</v>
      </c>
      <c r="O27" s="106">
        <f t="shared" si="5"/>
        <v>0</v>
      </c>
      <c r="P27" s="107">
        <f t="shared" si="6"/>
        <v>1</v>
      </c>
      <c r="Q27" s="107">
        <f t="shared" si="7"/>
        <v>1</v>
      </c>
      <c r="R27" s="40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  <c r="LC27" s="45"/>
      <c r="LD27" s="45"/>
      <c r="LE27" s="45"/>
      <c r="LF27" s="45"/>
      <c r="LG27" s="45"/>
      <c r="LH27" s="45"/>
      <c r="LI27" s="45"/>
      <c r="LJ27" s="45"/>
      <c r="LK27" s="45"/>
      <c r="LL27" s="45"/>
      <c r="LM27" s="45"/>
      <c r="LN27" s="45"/>
      <c r="LO27" s="45"/>
      <c r="LP27" s="45"/>
      <c r="LQ27" s="45"/>
      <c r="LR27" s="45"/>
      <c r="LS27" s="45"/>
      <c r="LT27" s="45"/>
      <c r="LU27" s="45"/>
      <c r="LV27" s="45"/>
      <c r="LW27" s="45"/>
      <c r="LX27" s="45"/>
      <c r="LY27" s="45"/>
      <c r="LZ27" s="45"/>
      <c r="MA27" s="45"/>
      <c r="MB27" s="45"/>
      <c r="MC27" s="45"/>
      <c r="MD27" s="45"/>
      <c r="ME27" s="45"/>
      <c r="MF27" s="45"/>
      <c r="MG27" s="45"/>
      <c r="MH27" s="45"/>
      <c r="MI27" s="45"/>
      <c r="MJ27" s="45"/>
      <c r="MK27" s="45"/>
      <c r="ML27" s="45"/>
      <c r="MM27" s="45"/>
      <c r="MN27" s="45"/>
      <c r="MO27" s="45"/>
      <c r="MP27" s="45"/>
      <c r="MQ27" s="45"/>
      <c r="MR27" s="45"/>
      <c r="MS27" s="45"/>
      <c r="MT27" s="45"/>
      <c r="MU27" s="45"/>
      <c r="MV27" s="45"/>
      <c r="MW27" s="45"/>
      <c r="MX27" s="45"/>
      <c r="MY27" s="45"/>
      <c r="MZ27" s="45"/>
      <c r="NA27" s="45"/>
      <c r="NB27" s="45"/>
      <c r="NC27" s="45"/>
      <c r="ND27" s="45"/>
      <c r="NE27" s="45"/>
      <c r="NF27" s="45"/>
      <c r="NG27" s="45"/>
      <c r="NH27" s="45"/>
      <c r="NI27" s="45"/>
      <c r="NJ27" s="45"/>
      <c r="NK27" s="45"/>
      <c r="NL27" s="45"/>
      <c r="NM27" s="45"/>
      <c r="NN27" s="45"/>
      <c r="NO27" s="45"/>
      <c r="NP27" s="45"/>
      <c r="NQ27" s="45"/>
      <c r="NR27" s="45"/>
      <c r="NS27" s="45"/>
      <c r="NT27" s="45"/>
      <c r="NU27" s="45"/>
      <c r="NV27" s="45"/>
      <c r="NW27" s="45"/>
      <c r="NX27" s="45"/>
      <c r="NY27" s="45"/>
      <c r="NZ27" s="45"/>
      <c r="OA27" s="45"/>
      <c r="OB27" s="45"/>
      <c r="OC27" s="45"/>
      <c r="OD27" s="45"/>
      <c r="OE27" s="45"/>
      <c r="OF27" s="45"/>
      <c r="OG27" s="45"/>
      <c r="OH27" s="45"/>
      <c r="OI27" s="45"/>
      <c r="OJ27" s="45"/>
      <c r="OK27" s="45"/>
      <c r="OL27" s="45"/>
      <c r="OM27" s="45"/>
      <c r="ON27" s="45"/>
      <c r="OO27" s="45"/>
      <c r="OP27" s="45"/>
      <c r="OQ27" s="45"/>
      <c r="OR27" s="45"/>
      <c r="OS27" s="45"/>
      <c r="OT27" s="45"/>
      <c r="OU27" s="45"/>
      <c r="OV27" s="45"/>
      <c r="OW27" s="45"/>
      <c r="OX27" s="45"/>
      <c r="OY27" s="45"/>
      <c r="OZ27" s="45"/>
      <c r="PA27" s="45"/>
      <c r="PB27" s="45"/>
      <c r="PC27" s="45"/>
      <c r="PD27" s="45"/>
      <c r="PE27" s="45"/>
      <c r="PF27" s="45"/>
      <c r="PG27" s="45"/>
      <c r="PH27" s="45"/>
      <c r="PI27" s="45"/>
      <c r="PJ27" s="45"/>
      <c r="PK27" s="45"/>
      <c r="PL27" s="45"/>
      <c r="PM27" s="45"/>
      <c r="PN27" s="45"/>
      <c r="PO27" s="45"/>
      <c r="PP27" s="45"/>
      <c r="PQ27" s="45"/>
      <c r="PR27" s="45"/>
      <c r="PS27" s="45"/>
      <c r="PT27" s="45"/>
      <c r="PU27" s="45"/>
      <c r="PV27" s="45"/>
      <c r="PW27" s="45"/>
      <c r="PX27" s="45"/>
      <c r="PY27" s="45"/>
      <c r="PZ27" s="45"/>
      <c r="QA27" s="45"/>
      <c r="QB27" s="45"/>
      <c r="QC27" s="45"/>
      <c r="QD27" s="45"/>
      <c r="QE27" s="45"/>
      <c r="QF27" s="45"/>
      <c r="QG27" s="45"/>
      <c r="QH27" s="45"/>
      <c r="QI27" s="45"/>
      <c r="QJ27" s="45"/>
      <c r="QK27" s="45"/>
      <c r="QL27" s="45"/>
      <c r="QM27" s="45"/>
      <c r="QN27" s="45"/>
      <c r="QO27" s="45"/>
      <c r="QP27" s="45"/>
      <c r="QQ27" s="45"/>
      <c r="QR27" s="45"/>
      <c r="QS27" s="45"/>
      <c r="QT27" s="45"/>
      <c r="QU27" s="45"/>
      <c r="QV27" s="45"/>
      <c r="QW27" s="45"/>
      <c r="QX27" s="45"/>
      <c r="QY27" s="45"/>
      <c r="QZ27" s="45"/>
      <c r="RA27" s="45"/>
      <c r="RB27" s="45"/>
      <c r="RC27" s="45"/>
      <c r="RD27" s="45"/>
      <c r="RE27" s="45"/>
      <c r="RF27" s="45"/>
      <c r="RG27" s="45"/>
      <c r="RH27" s="45"/>
      <c r="RI27" s="45"/>
      <c r="RJ27" s="45"/>
      <c r="RK27" s="45"/>
      <c r="RL27" s="45"/>
      <c r="RM27" s="45"/>
      <c r="RN27" s="45"/>
      <c r="RO27" s="45"/>
      <c r="RP27" s="45"/>
      <c r="RQ27" s="45"/>
      <c r="RR27" s="45"/>
      <c r="RS27" s="45"/>
      <c r="RT27" s="45"/>
      <c r="RU27" s="45"/>
      <c r="RV27" s="45"/>
      <c r="RW27" s="45"/>
      <c r="RX27" s="45"/>
      <c r="RY27" s="45"/>
      <c r="RZ27" s="45"/>
      <c r="SA27" s="45"/>
      <c r="SB27" s="45"/>
      <c r="SC27" s="45"/>
      <c r="SD27" s="45"/>
      <c r="SE27" s="45"/>
      <c r="SF27" s="45"/>
      <c r="SG27" s="45"/>
      <c r="SH27" s="45"/>
      <c r="SI27" s="45"/>
      <c r="SJ27" s="45"/>
      <c r="SK27" s="45"/>
      <c r="SL27" s="45"/>
      <c r="SM27" s="45"/>
      <c r="SN27" s="45"/>
      <c r="SO27" s="45"/>
      <c r="SP27" s="45"/>
      <c r="SQ27" s="45"/>
      <c r="SR27" s="45"/>
      <c r="SS27" s="45"/>
      <c r="ST27" s="45"/>
      <c r="SU27" s="45"/>
      <c r="SV27" s="45"/>
      <c r="SW27" s="45"/>
      <c r="SX27" s="45"/>
      <c r="SY27" s="45"/>
      <c r="SZ27" s="45"/>
      <c r="TA27" s="45"/>
      <c r="TB27" s="45"/>
      <c r="TC27" s="45"/>
      <c r="TD27" s="45"/>
      <c r="TE27" s="45"/>
      <c r="TF27" s="45"/>
      <c r="TG27" s="45"/>
      <c r="TH27" s="45"/>
      <c r="TI27" s="45"/>
      <c r="TJ27" s="45"/>
      <c r="TK27" s="45"/>
      <c r="TL27" s="45"/>
      <c r="TM27" s="45"/>
      <c r="TN27" s="45"/>
      <c r="TO27" s="45"/>
      <c r="TP27" s="45"/>
      <c r="TQ27" s="45"/>
      <c r="TR27" s="45"/>
      <c r="TS27" s="45"/>
      <c r="TT27" s="45"/>
      <c r="TU27" s="45"/>
      <c r="TV27" s="45"/>
      <c r="TW27" s="45"/>
      <c r="TX27" s="45"/>
      <c r="TY27" s="45"/>
      <c r="TZ27" s="45"/>
      <c r="UA27" s="45"/>
      <c r="UB27" s="45"/>
      <c r="UC27" s="45"/>
      <c r="UD27" s="45"/>
      <c r="UE27" s="45"/>
      <c r="UF27" s="45"/>
      <c r="UG27" s="45"/>
      <c r="UH27" s="45"/>
      <c r="UI27" s="45"/>
      <c r="UJ27" s="45"/>
      <c r="UK27" s="45"/>
      <c r="UL27" s="45"/>
      <c r="UM27" s="45"/>
      <c r="UN27" s="45"/>
      <c r="UO27" s="45"/>
      <c r="UP27" s="45"/>
      <c r="UQ27" s="45"/>
      <c r="UR27" s="45"/>
      <c r="US27" s="45"/>
      <c r="UT27" s="45"/>
      <c r="UU27" s="45"/>
      <c r="UV27" s="45"/>
      <c r="UW27" s="45"/>
      <c r="UX27" s="45"/>
      <c r="UY27" s="45"/>
      <c r="UZ27" s="45"/>
      <c r="VA27" s="45"/>
      <c r="VB27" s="45"/>
      <c r="VC27" s="45"/>
      <c r="VD27" s="45"/>
      <c r="VE27" s="45"/>
      <c r="VF27" s="45"/>
      <c r="VG27" s="45"/>
      <c r="VH27" s="45"/>
      <c r="VI27" s="45"/>
      <c r="VJ27" s="45"/>
      <c r="VK27" s="45"/>
      <c r="VL27" s="45"/>
      <c r="VM27" s="45"/>
      <c r="VN27" s="45"/>
      <c r="VO27" s="45"/>
      <c r="VP27" s="45"/>
      <c r="VQ27" s="45"/>
      <c r="VR27" s="45"/>
      <c r="VS27" s="45"/>
      <c r="VT27" s="45"/>
      <c r="VU27" s="45"/>
      <c r="VV27" s="45"/>
      <c r="VW27" s="45"/>
      <c r="VX27" s="45"/>
      <c r="VY27" s="45"/>
      <c r="VZ27" s="45"/>
      <c r="WA27" s="45"/>
      <c r="WB27" s="45"/>
      <c r="WC27" s="45"/>
      <c r="WD27" s="45"/>
      <c r="WE27" s="45"/>
      <c r="WF27" s="45"/>
      <c r="WG27" s="45"/>
      <c r="WH27" s="45"/>
      <c r="WI27" s="45"/>
      <c r="WJ27" s="45"/>
      <c r="WK27" s="45"/>
      <c r="WL27" s="45"/>
      <c r="WM27" s="45"/>
      <c r="WN27" s="45"/>
      <c r="WO27" s="45"/>
      <c r="WP27" s="45"/>
      <c r="WQ27" s="45"/>
      <c r="WR27" s="45"/>
      <c r="WS27" s="45"/>
      <c r="WT27" s="45"/>
      <c r="WU27" s="45"/>
      <c r="WV27" s="45"/>
      <c r="WW27" s="45"/>
      <c r="WX27" s="45"/>
      <c r="WY27" s="45"/>
      <c r="WZ27" s="45"/>
      <c r="XA27" s="45"/>
      <c r="XB27" s="45"/>
      <c r="XC27" s="45"/>
      <c r="XD27" s="45"/>
      <c r="XE27" s="45"/>
      <c r="XF27" s="45"/>
      <c r="XG27" s="45"/>
      <c r="XH27" s="45"/>
      <c r="XI27" s="45"/>
      <c r="XJ27" s="45"/>
      <c r="XK27" s="45"/>
      <c r="XL27" s="45"/>
      <c r="XM27" s="45"/>
      <c r="XN27" s="45"/>
      <c r="XO27" s="45"/>
      <c r="XP27" s="45"/>
      <c r="XQ27" s="45"/>
      <c r="XR27" s="45"/>
      <c r="XS27" s="45"/>
      <c r="XT27" s="45"/>
      <c r="XU27" s="45"/>
      <c r="XV27" s="45"/>
      <c r="XW27" s="45"/>
      <c r="XX27" s="45"/>
      <c r="XY27" s="45"/>
      <c r="XZ27" s="45"/>
      <c r="YA27" s="45"/>
      <c r="YB27" s="45"/>
      <c r="YC27" s="45"/>
      <c r="YD27" s="45"/>
      <c r="YE27" s="45"/>
      <c r="YF27" s="45"/>
      <c r="YG27" s="45"/>
      <c r="YH27" s="45"/>
      <c r="YI27" s="45"/>
      <c r="YJ27" s="45"/>
      <c r="YK27" s="45"/>
      <c r="YL27" s="45"/>
      <c r="YM27" s="45"/>
      <c r="YN27" s="45"/>
      <c r="YO27" s="45"/>
      <c r="YP27" s="45"/>
      <c r="YQ27" s="45"/>
      <c r="YR27" s="45"/>
      <c r="YS27" s="45"/>
      <c r="YT27" s="45"/>
      <c r="YU27" s="45"/>
      <c r="YV27" s="45"/>
      <c r="YW27" s="45"/>
      <c r="YX27" s="45"/>
      <c r="YY27" s="45"/>
      <c r="YZ27" s="45"/>
      <c r="ZA27" s="45"/>
      <c r="ZB27" s="45"/>
      <c r="ZC27" s="45"/>
      <c r="ZD27" s="45"/>
      <c r="ZE27" s="45"/>
      <c r="ZF27" s="45"/>
      <c r="ZG27" s="45"/>
      <c r="ZH27" s="45"/>
      <c r="ZI27" s="45"/>
      <c r="ZJ27" s="45"/>
      <c r="ZK27" s="45"/>
      <c r="ZL27" s="45"/>
      <c r="ZM27" s="45"/>
      <c r="ZN27" s="45"/>
      <c r="ZO27" s="45"/>
      <c r="ZP27" s="45"/>
      <c r="ZQ27" s="45"/>
      <c r="ZR27" s="45"/>
      <c r="ZS27" s="45"/>
      <c r="ZT27" s="45"/>
      <c r="ZU27" s="45"/>
      <c r="ZV27" s="45"/>
      <c r="ZW27" s="45"/>
      <c r="ZX27" s="45"/>
      <c r="ZY27" s="45"/>
      <c r="ZZ27" s="45"/>
      <c r="AAA27" s="45"/>
      <c r="AAB27" s="45"/>
      <c r="AAC27" s="45"/>
      <c r="AAD27" s="45"/>
      <c r="AAE27" s="45"/>
      <c r="AAF27" s="45"/>
      <c r="AAG27" s="45"/>
      <c r="AAH27" s="45"/>
      <c r="AAI27" s="45"/>
    </row>
    <row r="28" spans="1:711" s="41" customFormat="1" ht="48" customHeight="1">
      <c r="A28" s="73" t="s">
        <v>167</v>
      </c>
      <c r="B28" s="37" t="s">
        <v>221</v>
      </c>
      <c r="C28" s="36" t="s">
        <v>158</v>
      </c>
      <c r="D28" s="61" t="s">
        <v>215</v>
      </c>
      <c r="E28" s="54" t="s">
        <v>222</v>
      </c>
      <c r="F28" s="38" t="s">
        <v>233</v>
      </c>
      <c r="G28" s="69" t="s">
        <v>279</v>
      </c>
      <c r="H28" s="117">
        <v>60</v>
      </c>
      <c r="I28" s="181">
        <v>199797.95</v>
      </c>
      <c r="J28" s="59">
        <v>199797.95</v>
      </c>
      <c r="K28" s="59">
        <v>199797.95</v>
      </c>
      <c r="L28" s="59">
        <v>199797.95</v>
      </c>
      <c r="M28" s="59">
        <v>199797.95</v>
      </c>
      <c r="N28" s="59">
        <v>199797.95</v>
      </c>
      <c r="O28" s="106">
        <f t="shared" si="5"/>
        <v>0</v>
      </c>
      <c r="P28" s="107">
        <f t="shared" si="6"/>
        <v>1</v>
      </c>
      <c r="Q28" s="107">
        <f t="shared" si="7"/>
        <v>1</v>
      </c>
      <c r="R28" s="40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5"/>
      <c r="KC28" s="45"/>
      <c r="KD28" s="45"/>
      <c r="KE28" s="45"/>
      <c r="KF28" s="45"/>
      <c r="KG28" s="45"/>
      <c r="KH28" s="45"/>
      <c r="KI28" s="45"/>
      <c r="KJ28" s="45"/>
      <c r="KK28" s="45"/>
      <c r="KL28" s="45"/>
      <c r="KM28" s="45"/>
      <c r="KN28" s="45"/>
      <c r="KO28" s="45"/>
      <c r="KP28" s="45"/>
      <c r="KQ28" s="45"/>
      <c r="KR28" s="45"/>
      <c r="KS28" s="45"/>
      <c r="KT28" s="45"/>
      <c r="KU28" s="45"/>
      <c r="KV28" s="45"/>
      <c r="KW28" s="45"/>
      <c r="KX28" s="45"/>
      <c r="KY28" s="45"/>
      <c r="KZ28" s="45"/>
      <c r="LA28" s="45"/>
      <c r="LB28" s="45"/>
      <c r="LC28" s="45"/>
      <c r="LD28" s="45"/>
      <c r="LE28" s="45"/>
      <c r="LF28" s="45"/>
      <c r="LG28" s="45"/>
      <c r="LH28" s="45"/>
      <c r="LI28" s="45"/>
      <c r="LJ28" s="45"/>
      <c r="LK28" s="45"/>
      <c r="LL28" s="45"/>
      <c r="LM28" s="45"/>
      <c r="LN28" s="45"/>
      <c r="LO28" s="45"/>
      <c r="LP28" s="45"/>
      <c r="LQ28" s="45"/>
      <c r="LR28" s="45"/>
      <c r="LS28" s="45"/>
      <c r="LT28" s="45"/>
      <c r="LU28" s="45"/>
      <c r="LV28" s="45"/>
      <c r="LW28" s="45"/>
      <c r="LX28" s="45"/>
      <c r="LY28" s="45"/>
      <c r="LZ28" s="45"/>
      <c r="MA28" s="45"/>
      <c r="MB28" s="45"/>
      <c r="MC28" s="45"/>
      <c r="MD28" s="45"/>
      <c r="ME28" s="45"/>
      <c r="MF28" s="45"/>
      <c r="MG28" s="45"/>
      <c r="MH28" s="45"/>
      <c r="MI28" s="45"/>
      <c r="MJ28" s="45"/>
      <c r="MK28" s="45"/>
      <c r="ML28" s="45"/>
      <c r="MM28" s="45"/>
      <c r="MN28" s="45"/>
      <c r="MO28" s="45"/>
      <c r="MP28" s="45"/>
      <c r="MQ28" s="45"/>
      <c r="MR28" s="45"/>
      <c r="MS28" s="45"/>
      <c r="MT28" s="45"/>
      <c r="MU28" s="45"/>
      <c r="MV28" s="45"/>
      <c r="MW28" s="45"/>
      <c r="MX28" s="45"/>
      <c r="MY28" s="45"/>
      <c r="MZ28" s="45"/>
      <c r="NA28" s="45"/>
      <c r="NB28" s="45"/>
      <c r="NC28" s="45"/>
      <c r="ND28" s="45"/>
      <c r="NE28" s="45"/>
      <c r="NF28" s="45"/>
      <c r="NG28" s="45"/>
      <c r="NH28" s="45"/>
      <c r="NI28" s="45"/>
      <c r="NJ28" s="45"/>
      <c r="NK28" s="45"/>
      <c r="NL28" s="45"/>
      <c r="NM28" s="45"/>
      <c r="NN28" s="45"/>
      <c r="NO28" s="45"/>
      <c r="NP28" s="45"/>
      <c r="NQ28" s="45"/>
      <c r="NR28" s="45"/>
      <c r="NS28" s="45"/>
      <c r="NT28" s="45"/>
      <c r="NU28" s="45"/>
      <c r="NV28" s="45"/>
      <c r="NW28" s="45"/>
      <c r="NX28" s="45"/>
      <c r="NY28" s="45"/>
      <c r="NZ28" s="45"/>
      <c r="OA28" s="45"/>
      <c r="OB28" s="45"/>
      <c r="OC28" s="45"/>
      <c r="OD28" s="45"/>
      <c r="OE28" s="45"/>
      <c r="OF28" s="45"/>
      <c r="OG28" s="45"/>
      <c r="OH28" s="45"/>
      <c r="OI28" s="45"/>
      <c r="OJ28" s="45"/>
      <c r="OK28" s="45"/>
      <c r="OL28" s="45"/>
      <c r="OM28" s="45"/>
      <c r="ON28" s="45"/>
      <c r="OO28" s="45"/>
      <c r="OP28" s="45"/>
      <c r="OQ28" s="45"/>
      <c r="OR28" s="45"/>
      <c r="OS28" s="45"/>
      <c r="OT28" s="45"/>
      <c r="OU28" s="45"/>
      <c r="OV28" s="45"/>
      <c r="OW28" s="45"/>
      <c r="OX28" s="45"/>
      <c r="OY28" s="45"/>
      <c r="OZ28" s="45"/>
      <c r="PA28" s="45"/>
      <c r="PB28" s="45"/>
      <c r="PC28" s="45"/>
      <c r="PD28" s="45"/>
      <c r="PE28" s="45"/>
      <c r="PF28" s="45"/>
      <c r="PG28" s="45"/>
      <c r="PH28" s="45"/>
      <c r="PI28" s="45"/>
      <c r="PJ28" s="45"/>
      <c r="PK28" s="45"/>
      <c r="PL28" s="45"/>
      <c r="PM28" s="45"/>
      <c r="PN28" s="45"/>
      <c r="PO28" s="45"/>
      <c r="PP28" s="45"/>
      <c r="PQ28" s="45"/>
      <c r="PR28" s="45"/>
      <c r="PS28" s="45"/>
      <c r="PT28" s="45"/>
      <c r="PU28" s="45"/>
      <c r="PV28" s="45"/>
      <c r="PW28" s="45"/>
      <c r="PX28" s="45"/>
      <c r="PY28" s="45"/>
      <c r="PZ28" s="45"/>
      <c r="QA28" s="45"/>
      <c r="QB28" s="45"/>
      <c r="QC28" s="45"/>
      <c r="QD28" s="45"/>
      <c r="QE28" s="45"/>
      <c r="QF28" s="45"/>
      <c r="QG28" s="45"/>
      <c r="QH28" s="45"/>
      <c r="QI28" s="45"/>
      <c r="QJ28" s="45"/>
      <c r="QK28" s="45"/>
      <c r="QL28" s="45"/>
      <c r="QM28" s="45"/>
      <c r="QN28" s="45"/>
      <c r="QO28" s="45"/>
      <c r="QP28" s="45"/>
      <c r="QQ28" s="45"/>
      <c r="QR28" s="45"/>
      <c r="QS28" s="45"/>
      <c r="QT28" s="45"/>
      <c r="QU28" s="45"/>
      <c r="QV28" s="45"/>
      <c r="QW28" s="45"/>
      <c r="QX28" s="45"/>
      <c r="QY28" s="45"/>
      <c r="QZ28" s="45"/>
      <c r="RA28" s="45"/>
      <c r="RB28" s="45"/>
      <c r="RC28" s="45"/>
      <c r="RD28" s="45"/>
      <c r="RE28" s="45"/>
      <c r="RF28" s="45"/>
      <c r="RG28" s="45"/>
      <c r="RH28" s="45"/>
      <c r="RI28" s="45"/>
      <c r="RJ28" s="45"/>
      <c r="RK28" s="45"/>
      <c r="RL28" s="45"/>
      <c r="RM28" s="45"/>
      <c r="RN28" s="45"/>
      <c r="RO28" s="45"/>
      <c r="RP28" s="45"/>
      <c r="RQ28" s="45"/>
      <c r="RR28" s="45"/>
      <c r="RS28" s="45"/>
      <c r="RT28" s="45"/>
      <c r="RU28" s="45"/>
      <c r="RV28" s="45"/>
      <c r="RW28" s="45"/>
      <c r="RX28" s="45"/>
      <c r="RY28" s="45"/>
      <c r="RZ28" s="45"/>
      <c r="SA28" s="45"/>
      <c r="SB28" s="45"/>
      <c r="SC28" s="45"/>
      <c r="SD28" s="45"/>
      <c r="SE28" s="45"/>
      <c r="SF28" s="45"/>
      <c r="SG28" s="45"/>
      <c r="SH28" s="45"/>
      <c r="SI28" s="45"/>
      <c r="SJ28" s="45"/>
      <c r="SK28" s="45"/>
      <c r="SL28" s="45"/>
      <c r="SM28" s="45"/>
      <c r="SN28" s="45"/>
      <c r="SO28" s="45"/>
      <c r="SP28" s="45"/>
      <c r="SQ28" s="45"/>
      <c r="SR28" s="45"/>
      <c r="SS28" s="45"/>
      <c r="ST28" s="45"/>
      <c r="SU28" s="45"/>
      <c r="SV28" s="45"/>
      <c r="SW28" s="45"/>
      <c r="SX28" s="45"/>
      <c r="SY28" s="45"/>
      <c r="SZ28" s="45"/>
      <c r="TA28" s="45"/>
      <c r="TB28" s="45"/>
      <c r="TC28" s="45"/>
      <c r="TD28" s="45"/>
      <c r="TE28" s="45"/>
      <c r="TF28" s="45"/>
      <c r="TG28" s="45"/>
      <c r="TH28" s="45"/>
      <c r="TI28" s="45"/>
      <c r="TJ28" s="45"/>
      <c r="TK28" s="45"/>
      <c r="TL28" s="45"/>
      <c r="TM28" s="45"/>
      <c r="TN28" s="45"/>
      <c r="TO28" s="45"/>
      <c r="TP28" s="45"/>
      <c r="TQ28" s="45"/>
      <c r="TR28" s="45"/>
      <c r="TS28" s="45"/>
      <c r="TT28" s="45"/>
      <c r="TU28" s="45"/>
      <c r="TV28" s="45"/>
      <c r="TW28" s="45"/>
      <c r="TX28" s="45"/>
      <c r="TY28" s="45"/>
      <c r="TZ28" s="45"/>
      <c r="UA28" s="45"/>
      <c r="UB28" s="45"/>
      <c r="UC28" s="45"/>
      <c r="UD28" s="45"/>
      <c r="UE28" s="45"/>
      <c r="UF28" s="45"/>
      <c r="UG28" s="45"/>
      <c r="UH28" s="45"/>
      <c r="UI28" s="45"/>
      <c r="UJ28" s="45"/>
      <c r="UK28" s="45"/>
      <c r="UL28" s="45"/>
      <c r="UM28" s="45"/>
      <c r="UN28" s="45"/>
      <c r="UO28" s="45"/>
      <c r="UP28" s="45"/>
      <c r="UQ28" s="45"/>
      <c r="UR28" s="45"/>
      <c r="US28" s="45"/>
      <c r="UT28" s="45"/>
      <c r="UU28" s="45"/>
      <c r="UV28" s="45"/>
      <c r="UW28" s="45"/>
      <c r="UX28" s="45"/>
      <c r="UY28" s="45"/>
      <c r="UZ28" s="45"/>
      <c r="VA28" s="45"/>
      <c r="VB28" s="45"/>
      <c r="VC28" s="45"/>
      <c r="VD28" s="45"/>
      <c r="VE28" s="45"/>
      <c r="VF28" s="45"/>
      <c r="VG28" s="45"/>
      <c r="VH28" s="45"/>
      <c r="VI28" s="45"/>
      <c r="VJ28" s="45"/>
      <c r="VK28" s="45"/>
      <c r="VL28" s="45"/>
      <c r="VM28" s="45"/>
      <c r="VN28" s="45"/>
      <c r="VO28" s="45"/>
      <c r="VP28" s="45"/>
      <c r="VQ28" s="45"/>
      <c r="VR28" s="45"/>
      <c r="VS28" s="45"/>
      <c r="VT28" s="45"/>
      <c r="VU28" s="45"/>
      <c r="VV28" s="45"/>
      <c r="VW28" s="45"/>
      <c r="VX28" s="45"/>
      <c r="VY28" s="45"/>
      <c r="VZ28" s="45"/>
      <c r="WA28" s="45"/>
      <c r="WB28" s="45"/>
      <c r="WC28" s="45"/>
      <c r="WD28" s="45"/>
      <c r="WE28" s="45"/>
      <c r="WF28" s="45"/>
      <c r="WG28" s="45"/>
      <c r="WH28" s="45"/>
      <c r="WI28" s="45"/>
      <c r="WJ28" s="45"/>
      <c r="WK28" s="45"/>
      <c r="WL28" s="45"/>
      <c r="WM28" s="45"/>
      <c r="WN28" s="45"/>
      <c r="WO28" s="45"/>
      <c r="WP28" s="45"/>
      <c r="WQ28" s="45"/>
      <c r="WR28" s="45"/>
      <c r="WS28" s="45"/>
      <c r="WT28" s="45"/>
      <c r="WU28" s="45"/>
      <c r="WV28" s="45"/>
      <c r="WW28" s="45"/>
      <c r="WX28" s="45"/>
      <c r="WY28" s="45"/>
      <c r="WZ28" s="45"/>
      <c r="XA28" s="45"/>
      <c r="XB28" s="45"/>
      <c r="XC28" s="45"/>
      <c r="XD28" s="45"/>
      <c r="XE28" s="45"/>
      <c r="XF28" s="45"/>
      <c r="XG28" s="45"/>
      <c r="XH28" s="45"/>
      <c r="XI28" s="45"/>
      <c r="XJ28" s="45"/>
      <c r="XK28" s="45"/>
      <c r="XL28" s="45"/>
      <c r="XM28" s="45"/>
      <c r="XN28" s="45"/>
      <c r="XO28" s="45"/>
      <c r="XP28" s="45"/>
      <c r="XQ28" s="45"/>
      <c r="XR28" s="45"/>
      <c r="XS28" s="45"/>
      <c r="XT28" s="45"/>
      <c r="XU28" s="45"/>
      <c r="XV28" s="45"/>
      <c r="XW28" s="45"/>
      <c r="XX28" s="45"/>
      <c r="XY28" s="45"/>
      <c r="XZ28" s="45"/>
      <c r="YA28" s="45"/>
      <c r="YB28" s="45"/>
      <c r="YC28" s="45"/>
      <c r="YD28" s="45"/>
      <c r="YE28" s="45"/>
      <c r="YF28" s="45"/>
      <c r="YG28" s="45"/>
      <c r="YH28" s="45"/>
      <c r="YI28" s="45"/>
      <c r="YJ28" s="45"/>
      <c r="YK28" s="45"/>
      <c r="YL28" s="45"/>
      <c r="YM28" s="45"/>
      <c r="YN28" s="45"/>
      <c r="YO28" s="45"/>
      <c r="YP28" s="45"/>
      <c r="YQ28" s="45"/>
      <c r="YR28" s="45"/>
      <c r="YS28" s="45"/>
      <c r="YT28" s="45"/>
      <c r="YU28" s="45"/>
      <c r="YV28" s="45"/>
      <c r="YW28" s="45"/>
      <c r="YX28" s="45"/>
      <c r="YY28" s="45"/>
      <c r="YZ28" s="45"/>
      <c r="ZA28" s="45"/>
      <c r="ZB28" s="45"/>
      <c r="ZC28" s="45"/>
      <c r="ZD28" s="45"/>
      <c r="ZE28" s="45"/>
      <c r="ZF28" s="45"/>
      <c r="ZG28" s="45"/>
      <c r="ZH28" s="45"/>
      <c r="ZI28" s="45"/>
      <c r="ZJ28" s="45"/>
      <c r="ZK28" s="45"/>
      <c r="ZL28" s="45"/>
      <c r="ZM28" s="45"/>
      <c r="ZN28" s="45"/>
      <c r="ZO28" s="45"/>
      <c r="ZP28" s="45"/>
      <c r="ZQ28" s="45"/>
      <c r="ZR28" s="45"/>
      <c r="ZS28" s="45"/>
      <c r="ZT28" s="45"/>
      <c r="ZU28" s="45"/>
      <c r="ZV28" s="45"/>
      <c r="ZW28" s="45"/>
      <c r="ZX28" s="45"/>
      <c r="ZY28" s="45"/>
      <c r="ZZ28" s="45"/>
      <c r="AAA28" s="45"/>
      <c r="AAB28" s="45"/>
      <c r="AAC28" s="45"/>
      <c r="AAD28" s="45"/>
      <c r="AAE28" s="45"/>
      <c r="AAF28" s="45"/>
      <c r="AAG28" s="45"/>
      <c r="AAH28" s="45"/>
      <c r="AAI28" s="45"/>
    </row>
    <row r="29" spans="1:711" s="41" customFormat="1" ht="48" customHeight="1">
      <c r="A29" s="154" t="s">
        <v>168</v>
      </c>
      <c r="B29" s="155" t="s">
        <v>221</v>
      </c>
      <c r="C29" s="156" t="s">
        <v>158</v>
      </c>
      <c r="D29" s="130" t="s">
        <v>287</v>
      </c>
      <c r="E29" s="157" t="s">
        <v>222</v>
      </c>
      <c r="F29" s="38" t="s">
        <v>320</v>
      </c>
      <c r="G29" s="148" t="s">
        <v>320</v>
      </c>
      <c r="H29" s="149">
        <v>5000</v>
      </c>
      <c r="I29" s="123">
        <v>681200</v>
      </c>
      <c r="J29" s="123">
        <v>681200</v>
      </c>
      <c r="K29" s="123">
        <v>681200</v>
      </c>
      <c r="L29" s="123">
        <v>681200</v>
      </c>
      <c r="M29" s="123">
        <v>681200</v>
      </c>
      <c r="N29" s="123">
        <v>681200</v>
      </c>
      <c r="O29" s="150">
        <f t="shared" si="5"/>
        <v>0</v>
      </c>
      <c r="P29" s="151">
        <f t="shared" si="6"/>
        <v>1</v>
      </c>
      <c r="Q29" s="151">
        <f t="shared" si="7"/>
        <v>1</v>
      </c>
      <c r="R29" s="40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  <c r="LD29" s="45"/>
      <c r="LE29" s="45"/>
      <c r="LF29" s="45"/>
      <c r="LG29" s="45"/>
      <c r="LH29" s="45"/>
      <c r="LI29" s="45"/>
      <c r="LJ29" s="45"/>
      <c r="LK29" s="45"/>
      <c r="LL29" s="45"/>
      <c r="LM29" s="45"/>
      <c r="LN29" s="45"/>
      <c r="LO29" s="45"/>
      <c r="LP29" s="45"/>
      <c r="LQ29" s="45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  <c r="MN29" s="45"/>
      <c r="MO29" s="45"/>
      <c r="MP29" s="45"/>
      <c r="MQ29" s="45"/>
      <c r="MR29" s="4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45"/>
      <c r="NF29" s="45"/>
      <c r="NG29" s="45"/>
      <c r="NH29" s="45"/>
      <c r="NI29" s="45"/>
      <c r="NJ29" s="45"/>
      <c r="NK29" s="45"/>
      <c r="NL29" s="45"/>
      <c r="NM29" s="45"/>
      <c r="NN29" s="45"/>
      <c r="NO29" s="45"/>
      <c r="NP29" s="45"/>
      <c r="NQ29" s="45"/>
      <c r="NR29" s="45"/>
      <c r="NS29" s="45"/>
      <c r="NT29" s="45"/>
      <c r="NU29" s="45"/>
      <c r="NV29" s="45"/>
      <c r="NW29" s="45"/>
      <c r="NX29" s="45"/>
      <c r="NY29" s="45"/>
      <c r="NZ29" s="45"/>
      <c r="OA29" s="45"/>
      <c r="OB29" s="45"/>
      <c r="OC29" s="45"/>
      <c r="OD29" s="45"/>
      <c r="OE29" s="45"/>
      <c r="OF29" s="45"/>
      <c r="OG29" s="45"/>
      <c r="OH29" s="45"/>
      <c r="OI29" s="45"/>
      <c r="OJ29" s="45"/>
      <c r="OK29" s="45"/>
      <c r="OL29" s="45"/>
      <c r="OM29" s="45"/>
      <c r="ON29" s="45"/>
      <c r="OO29" s="45"/>
      <c r="OP29" s="45"/>
      <c r="OQ29" s="45"/>
      <c r="OR29" s="45"/>
      <c r="OS29" s="45"/>
      <c r="OT29" s="45"/>
      <c r="OU29" s="45"/>
      <c r="OV29" s="45"/>
      <c r="OW29" s="45"/>
      <c r="OX29" s="45"/>
      <c r="OY29" s="45"/>
      <c r="OZ29" s="45"/>
      <c r="PA29" s="45"/>
      <c r="PB29" s="45"/>
      <c r="PC29" s="45"/>
      <c r="PD29" s="45"/>
      <c r="PE29" s="45"/>
      <c r="PF29" s="45"/>
      <c r="PG29" s="45"/>
      <c r="PH29" s="45"/>
      <c r="PI29" s="45"/>
      <c r="PJ29" s="45"/>
      <c r="PK29" s="45"/>
      <c r="PL29" s="45"/>
      <c r="PM29" s="45"/>
      <c r="PN29" s="45"/>
      <c r="PO29" s="45"/>
      <c r="PP29" s="45"/>
      <c r="PQ29" s="45"/>
      <c r="PR29" s="45"/>
      <c r="PS29" s="45"/>
      <c r="PT29" s="45"/>
      <c r="PU29" s="45"/>
      <c r="PV29" s="45"/>
      <c r="PW29" s="45"/>
      <c r="PX29" s="45"/>
      <c r="PY29" s="45"/>
      <c r="PZ29" s="45"/>
      <c r="QA29" s="45"/>
      <c r="QB29" s="45"/>
      <c r="QC29" s="45"/>
      <c r="QD29" s="45"/>
      <c r="QE29" s="45"/>
      <c r="QF29" s="45"/>
      <c r="QG29" s="45"/>
      <c r="QH29" s="45"/>
      <c r="QI29" s="45"/>
      <c r="QJ29" s="45"/>
      <c r="QK29" s="45"/>
      <c r="QL29" s="45"/>
      <c r="QM29" s="45"/>
      <c r="QN29" s="45"/>
      <c r="QO29" s="45"/>
      <c r="QP29" s="45"/>
      <c r="QQ29" s="45"/>
      <c r="QR29" s="45"/>
      <c r="QS29" s="45"/>
      <c r="QT29" s="45"/>
      <c r="QU29" s="45"/>
      <c r="QV29" s="45"/>
      <c r="QW29" s="45"/>
      <c r="QX29" s="45"/>
      <c r="QY29" s="45"/>
      <c r="QZ29" s="45"/>
      <c r="RA29" s="45"/>
      <c r="RB29" s="45"/>
      <c r="RC29" s="45"/>
      <c r="RD29" s="45"/>
      <c r="RE29" s="45"/>
      <c r="RF29" s="45"/>
      <c r="RG29" s="45"/>
      <c r="RH29" s="45"/>
      <c r="RI29" s="45"/>
      <c r="RJ29" s="45"/>
      <c r="RK29" s="45"/>
      <c r="RL29" s="45"/>
      <c r="RM29" s="45"/>
      <c r="RN29" s="45"/>
      <c r="RO29" s="45"/>
      <c r="RP29" s="45"/>
      <c r="RQ29" s="45"/>
      <c r="RR29" s="45"/>
      <c r="RS29" s="45"/>
      <c r="RT29" s="45"/>
      <c r="RU29" s="45"/>
      <c r="RV29" s="45"/>
      <c r="RW29" s="45"/>
      <c r="RX29" s="45"/>
      <c r="RY29" s="45"/>
      <c r="RZ29" s="45"/>
      <c r="SA29" s="45"/>
      <c r="SB29" s="45"/>
      <c r="SC29" s="45"/>
      <c r="SD29" s="45"/>
      <c r="SE29" s="45"/>
      <c r="SF29" s="45"/>
      <c r="SG29" s="45"/>
      <c r="SH29" s="45"/>
      <c r="SI29" s="45"/>
      <c r="SJ29" s="45"/>
      <c r="SK29" s="45"/>
      <c r="SL29" s="45"/>
      <c r="SM29" s="45"/>
      <c r="SN29" s="45"/>
      <c r="SO29" s="45"/>
      <c r="SP29" s="45"/>
      <c r="SQ29" s="45"/>
      <c r="SR29" s="45"/>
      <c r="SS29" s="45"/>
      <c r="ST29" s="45"/>
      <c r="SU29" s="45"/>
      <c r="SV29" s="45"/>
      <c r="SW29" s="45"/>
      <c r="SX29" s="45"/>
      <c r="SY29" s="45"/>
      <c r="SZ29" s="45"/>
      <c r="TA29" s="45"/>
      <c r="TB29" s="45"/>
      <c r="TC29" s="45"/>
      <c r="TD29" s="45"/>
      <c r="TE29" s="45"/>
      <c r="TF29" s="45"/>
      <c r="TG29" s="45"/>
      <c r="TH29" s="45"/>
      <c r="TI29" s="45"/>
      <c r="TJ29" s="45"/>
      <c r="TK29" s="45"/>
      <c r="TL29" s="45"/>
      <c r="TM29" s="45"/>
      <c r="TN29" s="45"/>
      <c r="TO29" s="45"/>
      <c r="TP29" s="45"/>
      <c r="TQ29" s="45"/>
      <c r="TR29" s="45"/>
      <c r="TS29" s="45"/>
      <c r="TT29" s="45"/>
      <c r="TU29" s="45"/>
      <c r="TV29" s="45"/>
      <c r="TW29" s="45"/>
      <c r="TX29" s="45"/>
      <c r="TY29" s="45"/>
      <c r="TZ29" s="45"/>
      <c r="UA29" s="45"/>
      <c r="UB29" s="45"/>
      <c r="UC29" s="45"/>
      <c r="UD29" s="45"/>
      <c r="UE29" s="45"/>
      <c r="UF29" s="45"/>
      <c r="UG29" s="45"/>
      <c r="UH29" s="45"/>
      <c r="UI29" s="45"/>
      <c r="UJ29" s="45"/>
      <c r="UK29" s="45"/>
      <c r="UL29" s="45"/>
      <c r="UM29" s="45"/>
      <c r="UN29" s="45"/>
      <c r="UO29" s="45"/>
      <c r="UP29" s="45"/>
      <c r="UQ29" s="45"/>
      <c r="UR29" s="45"/>
      <c r="US29" s="45"/>
      <c r="UT29" s="45"/>
      <c r="UU29" s="45"/>
      <c r="UV29" s="45"/>
      <c r="UW29" s="45"/>
      <c r="UX29" s="45"/>
      <c r="UY29" s="45"/>
      <c r="UZ29" s="45"/>
      <c r="VA29" s="45"/>
      <c r="VB29" s="45"/>
      <c r="VC29" s="45"/>
      <c r="VD29" s="45"/>
      <c r="VE29" s="45"/>
      <c r="VF29" s="45"/>
      <c r="VG29" s="45"/>
      <c r="VH29" s="45"/>
      <c r="VI29" s="45"/>
      <c r="VJ29" s="45"/>
      <c r="VK29" s="45"/>
      <c r="VL29" s="45"/>
      <c r="VM29" s="45"/>
      <c r="VN29" s="45"/>
      <c r="VO29" s="45"/>
      <c r="VP29" s="45"/>
      <c r="VQ29" s="45"/>
      <c r="VR29" s="45"/>
      <c r="VS29" s="45"/>
      <c r="VT29" s="45"/>
      <c r="VU29" s="45"/>
      <c r="VV29" s="45"/>
      <c r="VW29" s="45"/>
      <c r="VX29" s="45"/>
      <c r="VY29" s="45"/>
      <c r="VZ29" s="45"/>
      <c r="WA29" s="45"/>
      <c r="WB29" s="45"/>
      <c r="WC29" s="45"/>
      <c r="WD29" s="45"/>
      <c r="WE29" s="45"/>
      <c r="WF29" s="45"/>
      <c r="WG29" s="45"/>
      <c r="WH29" s="45"/>
      <c r="WI29" s="45"/>
      <c r="WJ29" s="45"/>
      <c r="WK29" s="45"/>
      <c r="WL29" s="45"/>
      <c r="WM29" s="45"/>
      <c r="WN29" s="45"/>
      <c r="WO29" s="45"/>
      <c r="WP29" s="45"/>
      <c r="WQ29" s="45"/>
      <c r="WR29" s="45"/>
      <c r="WS29" s="45"/>
      <c r="WT29" s="45"/>
      <c r="WU29" s="45"/>
      <c r="WV29" s="45"/>
      <c r="WW29" s="45"/>
      <c r="WX29" s="45"/>
      <c r="WY29" s="45"/>
      <c r="WZ29" s="45"/>
      <c r="XA29" s="45"/>
      <c r="XB29" s="45"/>
      <c r="XC29" s="45"/>
      <c r="XD29" s="45"/>
      <c r="XE29" s="45"/>
      <c r="XF29" s="45"/>
      <c r="XG29" s="45"/>
      <c r="XH29" s="45"/>
      <c r="XI29" s="45"/>
      <c r="XJ29" s="45"/>
      <c r="XK29" s="45"/>
      <c r="XL29" s="45"/>
      <c r="XM29" s="45"/>
      <c r="XN29" s="45"/>
      <c r="XO29" s="45"/>
      <c r="XP29" s="45"/>
      <c r="XQ29" s="45"/>
      <c r="XR29" s="45"/>
      <c r="XS29" s="45"/>
      <c r="XT29" s="45"/>
      <c r="XU29" s="45"/>
      <c r="XV29" s="45"/>
      <c r="XW29" s="45"/>
      <c r="XX29" s="45"/>
      <c r="XY29" s="45"/>
      <c r="XZ29" s="45"/>
      <c r="YA29" s="45"/>
      <c r="YB29" s="45"/>
      <c r="YC29" s="45"/>
      <c r="YD29" s="45"/>
      <c r="YE29" s="45"/>
      <c r="YF29" s="45"/>
      <c r="YG29" s="45"/>
      <c r="YH29" s="45"/>
      <c r="YI29" s="45"/>
      <c r="YJ29" s="45"/>
      <c r="YK29" s="45"/>
      <c r="YL29" s="45"/>
      <c r="YM29" s="45"/>
      <c r="YN29" s="45"/>
      <c r="YO29" s="45"/>
      <c r="YP29" s="45"/>
      <c r="YQ29" s="45"/>
      <c r="YR29" s="45"/>
      <c r="YS29" s="45"/>
      <c r="YT29" s="45"/>
      <c r="YU29" s="45"/>
      <c r="YV29" s="45"/>
      <c r="YW29" s="45"/>
      <c r="YX29" s="45"/>
      <c r="YY29" s="45"/>
      <c r="YZ29" s="45"/>
      <c r="ZA29" s="45"/>
      <c r="ZB29" s="45"/>
      <c r="ZC29" s="45"/>
      <c r="ZD29" s="45"/>
      <c r="ZE29" s="45"/>
      <c r="ZF29" s="45"/>
      <c r="ZG29" s="45"/>
      <c r="ZH29" s="45"/>
      <c r="ZI29" s="45"/>
      <c r="ZJ29" s="45"/>
      <c r="ZK29" s="45"/>
      <c r="ZL29" s="45"/>
      <c r="ZM29" s="45"/>
      <c r="ZN29" s="45"/>
      <c r="ZO29" s="45"/>
      <c r="ZP29" s="45"/>
      <c r="ZQ29" s="45"/>
      <c r="ZR29" s="45"/>
      <c r="ZS29" s="45"/>
      <c r="ZT29" s="45"/>
      <c r="ZU29" s="45"/>
      <c r="ZV29" s="45"/>
      <c r="ZW29" s="45"/>
      <c r="ZX29" s="45"/>
      <c r="ZY29" s="45"/>
      <c r="ZZ29" s="45"/>
      <c r="AAA29" s="45"/>
      <c r="AAB29" s="45"/>
      <c r="AAC29" s="45"/>
      <c r="AAD29" s="45"/>
      <c r="AAE29" s="45"/>
      <c r="AAF29" s="45"/>
      <c r="AAG29" s="45"/>
      <c r="AAH29" s="45"/>
      <c r="AAI29" s="45"/>
    </row>
    <row r="30" spans="1:711" s="41" customFormat="1" ht="28.15" customHeight="1">
      <c r="A30" s="215" t="s">
        <v>150</v>
      </c>
      <c r="B30" s="216"/>
      <c r="C30" s="216"/>
      <c r="D30" s="216"/>
      <c r="E30" s="216"/>
      <c r="F30" s="216"/>
      <c r="G30" s="216"/>
      <c r="H30" s="217"/>
      <c r="I30" s="82">
        <f t="shared" ref="I30:O30" si="8">SUM(I18:I29)</f>
        <v>4681352.6300000008</v>
      </c>
      <c r="J30" s="82">
        <f t="shared" si="8"/>
        <v>4681352.6300000008</v>
      </c>
      <c r="K30" s="82">
        <f t="shared" si="8"/>
        <v>4681346.95</v>
      </c>
      <c r="L30" s="82">
        <f t="shared" si="8"/>
        <v>4681346.95</v>
      </c>
      <c r="M30" s="82">
        <f t="shared" si="8"/>
        <v>4681346.95</v>
      </c>
      <c r="N30" s="82">
        <f t="shared" si="8"/>
        <v>4681346.95</v>
      </c>
      <c r="O30" s="150">
        <f t="shared" si="8"/>
        <v>5.6799999999930151</v>
      </c>
      <c r="P30" s="83"/>
      <c r="Q30" s="83"/>
      <c r="R30" s="40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  <c r="RQ30" s="45"/>
      <c r="RR30" s="45"/>
      <c r="RS30" s="45"/>
      <c r="RT30" s="45"/>
      <c r="RU30" s="45"/>
      <c r="RV30" s="45"/>
      <c r="RW30" s="45"/>
      <c r="RX30" s="45"/>
      <c r="RY30" s="45"/>
      <c r="RZ30" s="45"/>
      <c r="SA30" s="45"/>
      <c r="SB30" s="45"/>
      <c r="SC30" s="45"/>
      <c r="SD30" s="45"/>
      <c r="SE30" s="45"/>
      <c r="SF30" s="45"/>
      <c r="SG30" s="45"/>
      <c r="SH30" s="45"/>
      <c r="SI30" s="45"/>
      <c r="SJ30" s="45"/>
      <c r="SK30" s="45"/>
      <c r="SL30" s="45"/>
      <c r="SM30" s="45"/>
      <c r="SN30" s="45"/>
      <c r="SO30" s="45"/>
      <c r="SP30" s="45"/>
      <c r="SQ30" s="45"/>
      <c r="SR30" s="45"/>
      <c r="SS30" s="45"/>
      <c r="ST30" s="45"/>
      <c r="SU30" s="45"/>
      <c r="SV30" s="45"/>
      <c r="SW30" s="45"/>
      <c r="SX30" s="45"/>
      <c r="SY30" s="45"/>
      <c r="SZ30" s="45"/>
      <c r="TA30" s="45"/>
      <c r="TB30" s="45"/>
      <c r="TC30" s="45"/>
      <c r="TD30" s="45"/>
      <c r="TE30" s="45"/>
      <c r="TF30" s="45"/>
      <c r="TG30" s="45"/>
      <c r="TH30" s="45"/>
      <c r="TI30" s="45"/>
      <c r="TJ30" s="45"/>
      <c r="TK30" s="45"/>
      <c r="TL30" s="45"/>
      <c r="TM30" s="45"/>
      <c r="TN30" s="45"/>
      <c r="TO30" s="45"/>
      <c r="TP30" s="45"/>
      <c r="TQ30" s="45"/>
      <c r="TR30" s="45"/>
      <c r="TS30" s="45"/>
      <c r="TT30" s="45"/>
      <c r="TU30" s="45"/>
      <c r="TV30" s="45"/>
      <c r="TW30" s="45"/>
      <c r="TX30" s="45"/>
      <c r="TY30" s="45"/>
      <c r="TZ30" s="45"/>
      <c r="UA30" s="45"/>
      <c r="UB30" s="45"/>
      <c r="UC30" s="45"/>
      <c r="UD30" s="45"/>
      <c r="UE30" s="45"/>
      <c r="UF30" s="45"/>
      <c r="UG30" s="45"/>
      <c r="UH30" s="45"/>
      <c r="UI30" s="45"/>
      <c r="UJ30" s="45"/>
      <c r="UK30" s="45"/>
      <c r="UL30" s="45"/>
      <c r="UM30" s="45"/>
      <c r="UN30" s="45"/>
      <c r="UO30" s="45"/>
      <c r="UP30" s="45"/>
      <c r="UQ30" s="45"/>
      <c r="UR30" s="45"/>
      <c r="US30" s="45"/>
      <c r="UT30" s="45"/>
      <c r="UU30" s="45"/>
      <c r="UV30" s="45"/>
      <c r="UW30" s="45"/>
      <c r="UX30" s="45"/>
      <c r="UY30" s="45"/>
      <c r="UZ30" s="45"/>
      <c r="VA30" s="45"/>
      <c r="VB30" s="45"/>
      <c r="VC30" s="45"/>
      <c r="VD30" s="45"/>
      <c r="VE30" s="45"/>
      <c r="VF30" s="45"/>
      <c r="VG30" s="45"/>
      <c r="VH30" s="45"/>
      <c r="VI30" s="45"/>
      <c r="VJ30" s="45"/>
      <c r="VK30" s="45"/>
      <c r="VL30" s="45"/>
      <c r="VM30" s="45"/>
      <c r="VN30" s="45"/>
      <c r="VO30" s="45"/>
      <c r="VP30" s="45"/>
      <c r="VQ30" s="45"/>
      <c r="VR30" s="45"/>
      <c r="VS30" s="45"/>
      <c r="VT30" s="45"/>
      <c r="VU30" s="45"/>
      <c r="VV30" s="45"/>
      <c r="VW30" s="45"/>
      <c r="VX30" s="45"/>
      <c r="VY30" s="45"/>
      <c r="VZ30" s="45"/>
      <c r="WA30" s="45"/>
      <c r="WB30" s="45"/>
      <c r="WC30" s="45"/>
      <c r="WD30" s="45"/>
      <c r="WE30" s="45"/>
      <c r="WF30" s="45"/>
      <c r="WG30" s="45"/>
      <c r="WH30" s="45"/>
      <c r="WI30" s="45"/>
      <c r="WJ30" s="45"/>
      <c r="WK30" s="45"/>
      <c r="WL30" s="45"/>
      <c r="WM30" s="45"/>
      <c r="WN30" s="45"/>
      <c r="WO30" s="45"/>
      <c r="WP30" s="45"/>
      <c r="WQ30" s="45"/>
      <c r="WR30" s="45"/>
      <c r="WS30" s="45"/>
      <c r="WT30" s="45"/>
      <c r="WU30" s="45"/>
      <c r="WV30" s="45"/>
      <c r="WW30" s="45"/>
      <c r="WX30" s="45"/>
      <c r="WY30" s="45"/>
      <c r="WZ30" s="45"/>
      <c r="XA30" s="45"/>
      <c r="XB30" s="45"/>
      <c r="XC30" s="45"/>
      <c r="XD30" s="45"/>
      <c r="XE30" s="45"/>
      <c r="XF30" s="45"/>
      <c r="XG30" s="45"/>
      <c r="XH30" s="45"/>
      <c r="XI30" s="45"/>
      <c r="XJ30" s="45"/>
      <c r="XK30" s="45"/>
      <c r="XL30" s="45"/>
      <c r="XM30" s="45"/>
      <c r="XN30" s="45"/>
      <c r="XO30" s="45"/>
      <c r="XP30" s="45"/>
      <c r="XQ30" s="45"/>
      <c r="XR30" s="45"/>
      <c r="XS30" s="45"/>
      <c r="XT30" s="45"/>
      <c r="XU30" s="45"/>
      <c r="XV30" s="45"/>
      <c r="XW30" s="45"/>
      <c r="XX30" s="45"/>
      <c r="XY30" s="45"/>
      <c r="XZ30" s="45"/>
      <c r="YA30" s="45"/>
      <c r="YB30" s="45"/>
      <c r="YC30" s="45"/>
      <c r="YD30" s="45"/>
      <c r="YE30" s="45"/>
      <c r="YF30" s="45"/>
      <c r="YG30" s="45"/>
      <c r="YH30" s="45"/>
      <c r="YI30" s="45"/>
      <c r="YJ30" s="45"/>
      <c r="YK30" s="45"/>
      <c r="YL30" s="45"/>
      <c r="YM30" s="45"/>
      <c r="YN30" s="45"/>
      <c r="YO30" s="45"/>
      <c r="YP30" s="45"/>
      <c r="YQ30" s="45"/>
      <c r="YR30" s="45"/>
      <c r="YS30" s="45"/>
      <c r="YT30" s="45"/>
      <c r="YU30" s="45"/>
      <c r="YV30" s="45"/>
      <c r="YW30" s="45"/>
      <c r="YX30" s="45"/>
      <c r="YY30" s="45"/>
      <c r="YZ30" s="45"/>
      <c r="ZA30" s="45"/>
      <c r="ZB30" s="45"/>
      <c r="ZC30" s="45"/>
      <c r="ZD30" s="45"/>
      <c r="ZE30" s="45"/>
      <c r="ZF30" s="45"/>
      <c r="ZG30" s="45"/>
      <c r="ZH30" s="45"/>
      <c r="ZI30" s="45"/>
      <c r="ZJ30" s="45"/>
      <c r="ZK30" s="45"/>
      <c r="ZL30" s="45"/>
      <c r="ZM30" s="45"/>
      <c r="ZN30" s="45"/>
      <c r="ZO30" s="45"/>
      <c r="ZP30" s="45"/>
      <c r="ZQ30" s="45"/>
      <c r="ZR30" s="45"/>
      <c r="ZS30" s="45"/>
      <c r="ZT30" s="45"/>
      <c r="ZU30" s="45"/>
      <c r="ZV30" s="45"/>
      <c r="ZW30" s="45"/>
      <c r="ZX30" s="45"/>
      <c r="ZY30" s="45"/>
      <c r="ZZ30" s="45"/>
      <c r="AAA30" s="45"/>
      <c r="AAB30" s="45"/>
      <c r="AAC30" s="45"/>
      <c r="AAD30" s="45"/>
      <c r="AAE30" s="45"/>
      <c r="AAF30" s="45"/>
      <c r="AAG30" s="45"/>
      <c r="AAH30" s="45"/>
      <c r="AAI30" s="45"/>
    </row>
    <row r="31" spans="1:711" s="41" customFormat="1" ht="29.45" customHeight="1">
      <c r="A31" s="206" t="s">
        <v>159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40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  <c r="IW31" s="45"/>
      <c r="IX31" s="45"/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45"/>
      <c r="JM31" s="45"/>
      <c r="JN31" s="45"/>
      <c r="JO31" s="45"/>
      <c r="JP31" s="45"/>
      <c r="JQ31" s="45"/>
      <c r="JR31" s="45"/>
      <c r="JS31" s="45"/>
      <c r="JT31" s="45"/>
      <c r="JU31" s="45"/>
      <c r="JV31" s="45"/>
      <c r="JW31" s="45"/>
      <c r="JX31" s="45"/>
      <c r="JY31" s="45"/>
      <c r="JZ31" s="45"/>
      <c r="KA31" s="45"/>
      <c r="KB31" s="45"/>
      <c r="KC31" s="45"/>
      <c r="KD31" s="45"/>
      <c r="KE31" s="45"/>
      <c r="KF31" s="45"/>
      <c r="KG31" s="45"/>
      <c r="KH31" s="45"/>
      <c r="KI31" s="45"/>
      <c r="KJ31" s="45"/>
      <c r="KK31" s="45"/>
      <c r="KL31" s="45"/>
      <c r="KM31" s="45"/>
      <c r="KN31" s="45"/>
      <c r="KO31" s="45"/>
      <c r="KP31" s="45"/>
      <c r="KQ31" s="45"/>
      <c r="KR31" s="45"/>
      <c r="KS31" s="45"/>
      <c r="KT31" s="45"/>
      <c r="KU31" s="45"/>
      <c r="KV31" s="45"/>
      <c r="KW31" s="45"/>
      <c r="KX31" s="45"/>
      <c r="KY31" s="45"/>
      <c r="KZ31" s="45"/>
      <c r="LA31" s="45"/>
      <c r="LB31" s="45"/>
      <c r="LC31" s="45"/>
      <c r="LD31" s="45"/>
      <c r="LE31" s="45"/>
      <c r="LF31" s="45"/>
      <c r="LG31" s="45"/>
      <c r="LH31" s="45"/>
      <c r="LI31" s="45"/>
      <c r="LJ31" s="45"/>
      <c r="LK31" s="45"/>
      <c r="LL31" s="45"/>
      <c r="LM31" s="45"/>
      <c r="LN31" s="45"/>
      <c r="LO31" s="45"/>
      <c r="LP31" s="45"/>
      <c r="LQ31" s="45"/>
      <c r="LR31" s="45"/>
      <c r="LS31" s="45"/>
      <c r="LT31" s="45"/>
      <c r="LU31" s="45"/>
      <c r="LV31" s="45"/>
      <c r="LW31" s="45"/>
      <c r="LX31" s="45"/>
      <c r="LY31" s="45"/>
      <c r="LZ31" s="45"/>
      <c r="MA31" s="45"/>
      <c r="MB31" s="45"/>
      <c r="MC31" s="45"/>
      <c r="MD31" s="45"/>
      <c r="ME31" s="45"/>
      <c r="MF31" s="45"/>
      <c r="MG31" s="45"/>
      <c r="MH31" s="45"/>
      <c r="MI31" s="45"/>
      <c r="MJ31" s="45"/>
      <c r="MK31" s="45"/>
      <c r="ML31" s="45"/>
      <c r="MM31" s="45"/>
      <c r="MN31" s="45"/>
      <c r="MO31" s="45"/>
      <c r="MP31" s="45"/>
      <c r="MQ31" s="45"/>
      <c r="MR31" s="45"/>
      <c r="MS31" s="45"/>
      <c r="MT31" s="45"/>
      <c r="MU31" s="45"/>
      <c r="MV31" s="45"/>
      <c r="MW31" s="45"/>
      <c r="MX31" s="45"/>
      <c r="MY31" s="45"/>
      <c r="MZ31" s="45"/>
      <c r="NA31" s="45"/>
      <c r="NB31" s="45"/>
      <c r="NC31" s="45"/>
      <c r="ND31" s="45"/>
      <c r="NE31" s="45"/>
      <c r="NF31" s="45"/>
      <c r="NG31" s="45"/>
      <c r="NH31" s="45"/>
      <c r="NI31" s="45"/>
      <c r="NJ31" s="45"/>
      <c r="NK31" s="45"/>
      <c r="NL31" s="45"/>
      <c r="NM31" s="45"/>
      <c r="NN31" s="45"/>
      <c r="NO31" s="45"/>
      <c r="NP31" s="45"/>
      <c r="NQ31" s="45"/>
      <c r="NR31" s="45"/>
      <c r="NS31" s="45"/>
      <c r="NT31" s="45"/>
      <c r="NU31" s="45"/>
      <c r="NV31" s="45"/>
      <c r="NW31" s="45"/>
      <c r="NX31" s="45"/>
      <c r="NY31" s="45"/>
    </row>
    <row r="32" spans="1:711" s="41" customFormat="1" ht="58.9" customHeight="1">
      <c r="A32" s="57" t="s">
        <v>169</v>
      </c>
      <c r="B32" s="65" t="s">
        <v>231</v>
      </c>
      <c r="C32" s="62" t="s">
        <v>159</v>
      </c>
      <c r="D32" s="64" t="s">
        <v>191</v>
      </c>
      <c r="E32" s="55" t="s">
        <v>226</v>
      </c>
      <c r="F32" s="38" t="s">
        <v>233</v>
      </c>
      <c r="G32" s="69" t="s">
        <v>234</v>
      </c>
      <c r="H32" s="70">
        <v>120</v>
      </c>
      <c r="I32" s="180">
        <v>988160.53</v>
      </c>
      <c r="J32" s="67">
        <v>988160.53</v>
      </c>
      <c r="K32" s="67">
        <v>988160.53</v>
      </c>
      <c r="L32" s="67">
        <v>988160.53</v>
      </c>
      <c r="M32" s="67">
        <v>988160.53</v>
      </c>
      <c r="N32" s="67">
        <v>988160.53</v>
      </c>
      <c r="O32" s="106">
        <f t="shared" ref="O32:O66" si="9">+I32-N32</f>
        <v>0</v>
      </c>
      <c r="P32" s="107">
        <f t="shared" ref="P32:P33" si="10">+N32/I32</f>
        <v>1</v>
      </c>
      <c r="Q32" s="107">
        <f t="shared" ref="Q32:Q34" si="11">+N32/I32</f>
        <v>1</v>
      </c>
      <c r="R32" s="40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  <c r="IW32" s="45"/>
      <c r="IX32" s="45"/>
      <c r="IY32" s="45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45"/>
      <c r="JM32" s="45"/>
      <c r="JN32" s="45"/>
      <c r="JO32" s="45"/>
      <c r="JP32" s="45"/>
      <c r="JQ32" s="45"/>
      <c r="JR32" s="45"/>
      <c r="JS32" s="45"/>
      <c r="JT32" s="45"/>
      <c r="JU32" s="45"/>
      <c r="JV32" s="45"/>
      <c r="JW32" s="45"/>
      <c r="JX32" s="45"/>
      <c r="JY32" s="45"/>
      <c r="JZ32" s="45"/>
      <c r="KA32" s="45"/>
      <c r="KB32" s="45"/>
      <c r="KC32" s="45"/>
      <c r="KD32" s="45"/>
      <c r="KE32" s="45"/>
      <c r="KF32" s="45"/>
      <c r="KG32" s="45"/>
      <c r="KH32" s="45"/>
      <c r="KI32" s="45"/>
      <c r="KJ32" s="45"/>
      <c r="KK32" s="45"/>
      <c r="KL32" s="45"/>
      <c r="KM32" s="45"/>
      <c r="KN32" s="45"/>
      <c r="KO32" s="45"/>
      <c r="KP32" s="45"/>
      <c r="KQ32" s="45"/>
      <c r="KR32" s="45"/>
      <c r="KS32" s="45"/>
      <c r="KT32" s="45"/>
      <c r="KU32" s="45"/>
      <c r="KV32" s="45"/>
      <c r="KW32" s="45"/>
      <c r="KX32" s="45"/>
      <c r="KY32" s="45"/>
      <c r="KZ32" s="45"/>
      <c r="LA32" s="45"/>
      <c r="LB32" s="45"/>
      <c r="LC32" s="45"/>
      <c r="LD32" s="45"/>
      <c r="LE32" s="45"/>
      <c r="LF32" s="45"/>
      <c r="LG32" s="45"/>
      <c r="LH32" s="45"/>
      <c r="LI32" s="45"/>
      <c r="LJ32" s="45"/>
      <c r="LK32" s="45"/>
      <c r="LL32" s="45"/>
      <c r="LM32" s="45"/>
      <c r="LN32" s="45"/>
      <c r="LO32" s="45"/>
      <c r="LP32" s="45"/>
      <c r="LQ32" s="45"/>
      <c r="LR32" s="45"/>
      <c r="LS32" s="45"/>
      <c r="LT32" s="45"/>
      <c r="LU32" s="45"/>
      <c r="LV32" s="45"/>
      <c r="LW32" s="45"/>
      <c r="LX32" s="45"/>
      <c r="LY32" s="45"/>
      <c r="LZ32" s="45"/>
      <c r="MA32" s="45"/>
      <c r="MB32" s="45"/>
      <c r="MC32" s="45"/>
      <c r="MD32" s="45"/>
      <c r="ME32" s="45"/>
      <c r="MF32" s="45"/>
      <c r="MG32" s="45"/>
      <c r="MH32" s="45"/>
      <c r="MI32" s="45"/>
      <c r="MJ32" s="45"/>
      <c r="MK32" s="45"/>
      <c r="ML32" s="45"/>
      <c r="MM32" s="45"/>
      <c r="MN32" s="45"/>
      <c r="MO32" s="45"/>
      <c r="MP32" s="45"/>
      <c r="MQ32" s="45"/>
      <c r="MR32" s="45"/>
      <c r="MS32" s="45"/>
      <c r="MT32" s="45"/>
      <c r="MU32" s="45"/>
      <c r="MV32" s="45"/>
      <c r="MW32" s="45"/>
      <c r="MX32" s="45"/>
      <c r="MY32" s="45"/>
      <c r="MZ32" s="45"/>
      <c r="NA32" s="45"/>
      <c r="NB32" s="45"/>
      <c r="NC32" s="45"/>
      <c r="ND32" s="45"/>
      <c r="NE32" s="45"/>
      <c r="NF32" s="45"/>
      <c r="NG32" s="45"/>
      <c r="NH32" s="45"/>
      <c r="NI32" s="45"/>
      <c r="NJ32" s="45"/>
      <c r="NK32" s="45"/>
      <c r="NL32" s="45"/>
      <c r="NM32" s="45"/>
      <c r="NN32" s="45"/>
      <c r="NO32" s="45"/>
      <c r="NP32" s="45"/>
      <c r="NQ32" s="45"/>
      <c r="NR32" s="45"/>
      <c r="NS32" s="45"/>
      <c r="NT32" s="45"/>
      <c r="NU32" s="45"/>
      <c r="NV32" s="45"/>
      <c r="NW32" s="45"/>
      <c r="NX32" s="45"/>
      <c r="NY32" s="45"/>
    </row>
    <row r="33" spans="1:389" s="41" customFormat="1" ht="49.9" customHeight="1">
      <c r="A33" s="57" t="s">
        <v>190</v>
      </c>
      <c r="B33" s="65" t="s">
        <v>231</v>
      </c>
      <c r="C33" s="62" t="s">
        <v>159</v>
      </c>
      <c r="D33" s="64" t="s">
        <v>193</v>
      </c>
      <c r="E33" s="55" t="s">
        <v>227</v>
      </c>
      <c r="F33" s="38" t="s">
        <v>233</v>
      </c>
      <c r="G33" s="69" t="s">
        <v>235</v>
      </c>
      <c r="H33" s="70">
        <v>84</v>
      </c>
      <c r="I33" s="180">
        <v>584700.35</v>
      </c>
      <c r="J33" s="67">
        <v>584700.35</v>
      </c>
      <c r="K33" s="67">
        <v>584700.35</v>
      </c>
      <c r="L33" s="67">
        <v>584700.35</v>
      </c>
      <c r="M33" s="67">
        <v>584700.35</v>
      </c>
      <c r="N33" s="67">
        <v>584700.35</v>
      </c>
      <c r="O33" s="106">
        <f t="shared" si="9"/>
        <v>0</v>
      </c>
      <c r="P33" s="107">
        <f t="shared" si="10"/>
        <v>1</v>
      </c>
      <c r="Q33" s="107">
        <f t="shared" si="11"/>
        <v>1</v>
      </c>
      <c r="R33" s="40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  <c r="IW33" s="45"/>
      <c r="IX33" s="45"/>
      <c r="IY33" s="45"/>
      <c r="IZ33" s="45"/>
      <c r="JA33" s="45"/>
      <c r="JB33" s="45"/>
      <c r="JC33" s="45"/>
      <c r="JD33" s="45"/>
      <c r="JE33" s="45"/>
      <c r="JF33" s="45"/>
      <c r="JG33" s="45"/>
      <c r="JH33" s="45"/>
      <c r="JI33" s="45"/>
      <c r="JJ33" s="45"/>
      <c r="JK33" s="45"/>
      <c r="JL33" s="45"/>
      <c r="JM33" s="45"/>
      <c r="JN33" s="45"/>
      <c r="JO33" s="45"/>
      <c r="JP33" s="45"/>
      <c r="JQ33" s="45"/>
      <c r="JR33" s="45"/>
      <c r="JS33" s="45"/>
      <c r="JT33" s="45"/>
      <c r="JU33" s="45"/>
      <c r="JV33" s="45"/>
      <c r="JW33" s="45"/>
      <c r="JX33" s="45"/>
      <c r="JY33" s="45"/>
      <c r="JZ33" s="45"/>
      <c r="KA33" s="45"/>
      <c r="KB33" s="45"/>
      <c r="KC33" s="45"/>
      <c r="KD33" s="45"/>
      <c r="KE33" s="45"/>
      <c r="KF33" s="45"/>
      <c r="KG33" s="45"/>
      <c r="KH33" s="45"/>
      <c r="KI33" s="45"/>
      <c r="KJ33" s="45"/>
      <c r="KK33" s="45"/>
      <c r="KL33" s="45"/>
      <c r="KM33" s="45"/>
      <c r="KN33" s="45"/>
      <c r="KO33" s="45"/>
      <c r="KP33" s="45"/>
      <c r="KQ33" s="45"/>
      <c r="KR33" s="45"/>
      <c r="KS33" s="45"/>
      <c r="KT33" s="45"/>
      <c r="KU33" s="45"/>
      <c r="KV33" s="45"/>
      <c r="KW33" s="45"/>
      <c r="KX33" s="45"/>
      <c r="KY33" s="45"/>
      <c r="KZ33" s="45"/>
      <c r="LA33" s="45"/>
      <c r="LB33" s="45"/>
      <c r="LC33" s="45"/>
      <c r="LD33" s="45"/>
      <c r="LE33" s="45"/>
      <c r="LF33" s="45"/>
      <c r="LG33" s="45"/>
      <c r="LH33" s="45"/>
      <c r="LI33" s="45"/>
      <c r="LJ33" s="45"/>
      <c r="LK33" s="45"/>
      <c r="LL33" s="45"/>
      <c r="LM33" s="45"/>
      <c r="LN33" s="45"/>
      <c r="LO33" s="45"/>
      <c r="LP33" s="45"/>
      <c r="LQ33" s="45"/>
      <c r="LR33" s="45"/>
      <c r="LS33" s="45"/>
      <c r="LT33" s="45"/>
      <c r="LU33" s="45"/>
      <c r="LV33" s="45"/>
      <c r="LW33" s="45"/>
      <c r="LX33" s="45"/>
      <c r="LY33" s="45"/>
      <c r="LZ33" s="45"/>
      <c r="MA33" s="45"/>
      <c r="MB33" s="45"/>
      <c r="MC33" s="45"/>
      <c r="MD33" s="45"/>
      <c r="ME33" s="45"/>
      <c r="MF33" s="45"/>
      <c r="MG33" s="45"/>
      <c r="MH33" s="45"/>
      <c r="MI33" s="45"/>
      <c r="MJ33" s="45"/>
      <c r="MK33" s="45"/>
      <c r="ML33" s="45"/>
      <c r="MM33" s="45"/>
      <c r="MN33" s="45"/>
      <c r="MO33" s="45"/>
      <c r="MP33" s="45"/>
      <c r="MQ33" s="45"/>
      <c r="MR33" s="45"/>
      <c r="MS33" s="45"/>
      <c r="MT33" s="45"/>
      <c r="MU33" s="45"/>
      <c r="MV33" s="45"/>
      <c r="MW33" s="45"/>
      <c r="MX33" s="45"/>
      <c r="MY33" s="45"/>
      <c r="MZ33" s="45"/>
      <c r="NA33" s="45"/>
      <c r="NB33" s="45"/>
      <c r="NC33" s="45"/>
      <c r="ND33" s="45"/>
      <c r="NE33" s="45"/>
      <c r="NF33" s="45"/>
      <c r="NG33" s="45"/>
      <c r="NH33" s="45"/>
      <c r="NI33" s="45"/>
      <c r="NJ33" s="45"/>
      <c r="NK33" s="45"/>
      <c r="NL33" s="45"/>
      <c r="NM33" s="45"/>
      <c r="NN33" s="45"/>
      <c r="NO33" s="45"/>
      <c r="NP33" s="45"/>
      <c r="NQ33" s="45"/>
      <c r="NR33" s="45"/>
      <c r="NS33" s="45"/>
      <c r="NT33" s="45"/>
      <c r="NU33" s="45"/>
      <c r="NV33" s="45"/>
      <c r="NW33" s="45"/>
      <c r="NX33" s="45"/>
      <c r="NY33" s="45"/>
    </row>
    <row r="34" spans="1:389" s="41" customFormat="1" ht="54.6" customHeight="1">
      <c r="A34" s="83" t="s">
        <v>170</v>
      </c>
      <c r="B34" s="65" t="s">
        <v>231</v>
      </c>
      <c r="C34" s="62" t="s">
        <v>159</v>
      </c>
      <c r="D34" s="55" t="s">
        <v>194</v>
      </c>
      <c r="E34" s="55" t="s">
        <v>224</v>
      </c>
      <c r="F34" s="38" t="s">
        <v>233</v>
      </c>
      <c r="G34" s="69" t="s">
        <v>236</v>
      </c>
      <c r="H34" s="60">
        <v>72</v>
      </c>
      <c r="I34" s="180">
        <v>411412.64</v>
      </c>
      <c r="J34" s="67">
        <v>411412.64</v>
      </c>
      <c r="K34" s="67">
        <v>411412.64</v>
      </c>
      <c r="L34" s="67">
        <v>411412.64</v>
      </c>
      <c r="M34" s="67">
        <v>411412.64</v>
      </c>
      <c r="N34" s="67">
        <v>411412.64</v>
      </c>
      <c r="O34" s="106">
        <f t="shared" si="9"/>
        <v>0</v>
      </c>
      <c r="P34" s="107">
        <f>+N34/I34</f>
        <v>1</v>
      </c>
      <c r="Q34" s="107">
        <f t="shared" si="11"/>
        <v>1</v>
      </c>
      <c r="R34" s="40"/>
    </row>
    <row r="35" spans="1:389" s="41" customFormat="1" ht="58.15" customHeight="1">
      <c r="A35" s="57" t="s">
        <v>171</v>
      </c>
      <c r="B35" s="65" t="s">
        <v>231</v>
      </c>
      <c r="C35" s="62" t="s">
        <v>159</v>
      </c>
      <c r="D35" s="71" t="s">
        <v>195</v>
      </c>
      <c r="E35" s="55" t="s">
        <v>224</v>
      </c>
      <c r="F35" s="38" t="s">
        <v>233</v>
      </c>
      <c r="G35" s="69" t="s">
        <v>238</v>
      </c>
      <c r="H35" s="60">
        <v>92</v>
      </c>
      <c r="I35" s="123">
        <v>435476.92</v>
      </c>
      <c r="J35" s="63">
        <v>435476.92</v>
      </c>
      <c r="K35" s="63">
        <v>435476.92</v>
      </c>
      <c r="L35" s="63">
        <v>435476.92</v>
      </c>
      <c r="M35" s="63">
        <v>435476.92</v>
      </c>
      <c r="N35" s="63">
        <v>435476.92</v>
      </c>
      <c r="O35" s="106">
        <f t="shared" si="9"/>
        <v>0</v>
      </c>
      <c r="P35" s="107">
        <f t="shared" ref="P35:P53" si="12">+N35/I35</f>
        <v>1</v>
      </c>
      <c r="Q35" s="107">
        <f t="shared" ref="Q35:Q66" si="13">+N35/I35</f>
        <v>1</v>
      </c>
      <c r="R35" s="40"/>
    </row>
    <row r="36" spans="1:389" s="41" customFormat="1" ht="54.6" customHeight="1">
      <c r="A36" s="84" t="s">
        <v>172</v>
      </c>
      <c r="B36" s="65" t="s">
        <v>231</v>
      </c>
      <c r="C36" s="62" t="s">
        <v>159</v>
      </c>
      <c r="D36" s="71" t="s">
        <v>200</v>
      </c>
      <c r="E36" s="62" t="s">
        <v>222</v>
      </c>
      <c r="F36" s="38" t="s">
        <v>233</v>
      </c>
      <c r="G36" s="69" t="s">
        <v>243</v>
      </c>
      <c r="H36" s="60">
        <v>114</v>
      </c>
      <c r="I36" s="181">
        <v>921098.55</v>
      </c>
      <c r="J36" s="59">
        <v>921098.55</v>
      </c>
      <c r="K36" s="59">
        <v>921098.55</v>
      </c>
      <c r="L36" s="59">
        <v>921098.55</v>
      </c>
      <c r="M36" s="59">
        <v>921098.55</v>
      </c>
      <c r="N36" s="59">
        <v>921098.55</v>
      </c>
      <c r="O36" s="106">
        <f t="shared" si="9"/>
        <v>0</v>
      </c>
      <c r="P36" s="107">
        <f t="shared" si="12"/>
        <v>1</v>
      </c>
      <c r="Q36" s="107">
        <f t="shared" si="13"/>
        <v>1</v>
      </c>
      <c r="R36" s="40"/>
    </row>
    <row r="37" spans="1:389" s="41" customFormat="1" ht="49.9" customHeight="1">
      <c r="A37" s="57" t="s">
        <v>173</v>
      </c>
      <c r="B37" s="65" t="s">
        <v>231</v>
      </c>
      <c r="C37" s="62" t="s">
        <v>159</v>
      </c>
      <c r="D37" s="71" t="s">
        <v>201</v>
      </c>
      <c r="E37" s="62" t="s">
        <v>228</v>
      </c>
      <c r="F37" s="38" t="s">
        <v>233</v>
      </c>
      <c r="G37" s="69" t="s">
        <v>244</v>
      </c>
      <c r="H37" s="60">
        <v>420</v>
      </c>
      <c r="I37" s="181">
        <v>489787.69</v>
      </c>
      <c r="J37" s="59">
        <v>489787.69</v>
      </c>
      <c r="K37" s="59">
        <v>489787.69</v>
      </c>
      <c r="L37" s="59">
        <v>489787.69</v>
      </c>
      <c r="M37" s="59">
        <v>489787.69</v>
      </c>
      <c r="N37" s="59">
        <v>489787.69</v>
      </c>
      <c r="O37" s="106">
        <f t="shared" si="9"/>
        <v>0</v>
      </c>
      <c r="P37" s="107">
        <f t="shared" si="12"/>
        <v>1</v>
      </c>
      <c r="Q37" s="107">
        <f t="shared" si="13"/>
        <v>1</v>
      </c>
      <c r="R37" s="40"/>
    </row>
    <row r="38" spans="1:389" s="41" customFormat="1" ht="51" customHeight="1">
      <c r="A38" s="57" t="s">
        <v>174</v>
      </c>
      <c r="B38" s="65" t="s">
        <v>231</v>
      </c>
      <c r="C38" s="62" t="s">
        <v>159</v>
      </c>
      <c r="D38" s="71" t="s">
        <v>202</v>
      </c>
      <c r="E38" s="62" t="s">
        <v>222</v>
      </c>
      <c r="F38" s="38" t="s">
        <v>233</v>
      </c>
      <c r="G38" s="69" t="s">
        <v>245</v>
      </c>
      <c r="H38" s="60">
        <v>1500</v>
      </c>
      <c r="I38" s="181">
        <v>2296809.25</v>
      </c>
      <c r="J38" s="59">
        <v>2296809.25</v>
      </c>
      <c r="K38" s="59">
        <v>2296809.25</v>
      </c>
      <c r="L38" s="59">
        <v>2296809.25</v>
      </c>
      <c r="M38" s="59">
        <v>2296809.25</v>
      </c>
      <c r="N38" s="59">
        <v>2296809.25</v>
      </c>
      <c r="O38" s="106">
        <f t="shared" si="9"/>
        <v>0</v>
      </c>
      <c r="P38" s="107">
        <f t="shared" si="12"/>
        <v>1</v>
      </c>
      <c r="Q38" s="107">
        <f t="shared" si="13"/>
        <v>1</v>
      </c>
      <c r="R38" s="40"/>
    </row>
    <row r="39" spans="1:389" s="41" customFormat="1" ht="48.6" customHeight="1">
      <c r="A39" s="57" t="s">
        <v>175</v>
      </c>
      <c r="B39" s="65" t="s">
        <v>221</v>
      </c>
      <c r="C39" s="62" t="s">
        <v>159</v>
      </c>
      <c r="D39" s="108" t="s">
        <v>203</v>
      </c>
      <c r="E39" s="62" t="s">
        <v>222</v>
      </c>
      <c r="F39" s="38" t="s">
        <v>233</v>
      </c>
      <c r="G39" s="69" t="s">
        <v>246</v>
      </c>
      <c r="H39" s="60">
        <v>60</v>
      </c>
      <c r="I39" s="183">
        <v>965324.06</v>
      </c>
      <c r="J39" s="109">
        <v>965324.06</v>
      </c>
      <c r="K39" s="109">
        <v>965324.06</v>
      </c>
      <c r="L39" s="109">
        <v>965324.06</v>
      </c>
      <c r="M39" s="109">
        <v>965324.06</v>
      </c>
      <c r="N39" s="109">
        <v>965324.06</v>
      </c>
      <c r="O39" s="106">
        <f t="shared" si="9"/>
        <v>0</v>
      </c>
      <c r="P39" s="107">
        <f t="shared" si="12"/>
        <v>1</v>
      </c>
      <c r="Q39" s="107">
        <f t="shared" si="13"/>
        <v>1</v>
      </c>
      <c r="R39" s="40"/>
    </row>
    <row r="40" spans="1:389" s="41" customFormat="1" ht="48.6" customHeight="1">
      <c r="A40" s="57" t="s">
        <v>176</v>
      </c>
      <c r="B40" s="65" t="s">
        <v>231</v>
      </c>
      <c r="C40" s="62" t="s">
        <v>159</v>
      </c>
      <c r="D40" s="71" t="s">
        <v>204</v>
      </c>
      <c r="E40" s="68" t="s">
        <v>229</v>
      </c>
      <c r="F40" s="38" t="s">
        <v>233</v>
      </c>
      <c r="G40" s="69" t="s">
        <v>247</v>
      </c>
      <c r="H40" s="60">
        <v>120</v>
      </c>
      <c r="I40" s="123">
        <v>1030959.7</v>
      </c>
      <c r="J40" s="63">
        <v>1030959.7</v>
      </c>
      <c r="K40" s="63">
        <v>1030959.7</v>
      </c>
      <c r="L40" s="63">
        <v>1030959.7</v>
      </c>
      <c r="M40" s="63">
        <v>1030959.7</v>
      </c>
      <c r="N40" s="63">
        <v>1030959.7</v>
      </c>
      <c r="O40" s="106">
        <f t="shared" si="9"/>
        <v>0</v>
      </c>
      <c r="P40" s="107">
        <f t="shared" si="12"/>
        <v>1</v>
      </c>
      <c r="Q40" s="107">
        <f t="shared" si="13"/>
        <v>1</v>
      </c>
      <c r="R40" s="40"/>
    </row>
    <row r="41" spans="1:389" s="41" customFormat="1" ht="48.6" customHeight="1">
      <c r="A41" s="57" t="s">
        <v>177</v>
      </c>
      <c r="B41" s="65" t="s">
        <v>231</v>
      </c>
      <c r="C41" s="62" t="s">
        <v>159</v>
      </c>
      <c r="D41" s="71" t="s">
        <v>206</v>
      </c>
      <c r="E41" s="68" t="s">
        <v>222</v>
      </c>
      <c r="F41" s="38" t="s">
        <v>233</v>
      </c>
      <c r="G41" s="69" t="s">
        <v>249</v>
      </c>
      <c r="H41" s="60">
        <v>45</v>
      </c>
      <c r="I41" s="123">
        <v>1198563.1100000001</v>
      </c>
      <c r="J41" s="63">
        <v>1198563.1100000001</v>
      </c>
      <c r="K41" s="63">
        <v>1198563.1100000001</v>
      </c>
      <c r="L41" s="63">
        <v>1198563.1100000001</v>
      </c>
      <c r="M41" s="63">
        <v>1198563.1100000001</v>
      </c>
      <c r="N41" s="63">
        <v>1198563.1100000001</v>
      </c>
      <c r="O41" s="106">
        <f t="shared" si="9"/>
        <v>0</v>
      </c>
      <c r="P41" s="107">
        <f t="shared" si="12"/>
        <v>1</v>
      </c>
      <c r="Q41" s="107">
        <f t="shared" si="13"/>
        <v>1</v>
      </c>
      <c r="R41" s="40"/>
    </row>
    <row r="42" spans="1:389" s="41" customFormat="1" ht="48.6" customHeight="1">
      <c r="A42" s="57" t="s">
        <v>178</v>
      </c>
      <c r="B42" s="65" t="s">
        <v>231</v>
      </c>
      <c r="C42" s="62" t="s">
        <v>159</v>
      </c>
      <c r="D42" s="112" t="s">
        <v>207</v>
      </c>
      <c r="E42" s="113" t="s">
        <v>222</v>
      </c>
      <c r="F42" s="38" t="s">
        <v>233</v>
      </c>
      <c r="G42" s="69" t="s">
        <v>250</v>
      </c>
      <c r="H42" s="60">
        <v>60</v>
      </c>
      <c r="I42" s="184">
        <v>676943.78</v>
      </c>
      <c r="J42" s="110">
        <v>676943.78</v>
      </c>
      <c r="K42" s="110">
        <v>676943.78</v>
      </c>
      <c r="L42" s="110">
        <v>676943.78</v>
      </c>
      <c r="M42" s="110">
        <v>676943.78</v>
      </c>
      <c r="N42" s="110">
        <v>676943.78</v>
      </c>
      <c r="O42" s="106">
        <f t="shared" si="9"/>
        <v>0</v>
      </c>
      <c r="P42" s="107">
        <f t="shared" si="12"/>
        <v>1</v>
      </c>
      <c r="Q42" s="107">
        <f t="shared" si="13"/>
        <v>1</v>
      </c>
      <c r="R42" s="40"/>
    </row>
    <row r="43" spans="1:389" s="41" customFormat="1" ht="48.6" customHeight="1">
      <c r="A43" s="57" t="s">
        <v>179</v>
      </c>
      <c r="B43" s="65" t="s">
        <v>231</v>
      </c>
      <c r="C43" s="62" t="s">
        <v>159</v>
      </c>
      <c r="D43" s="71" t="s">
        <v>210</v>
      </c>
      <c r="E43" s="68" t="s">
        <v>222</v>
      </c>
      <c r="F43" s="38" t="s">
        <v>233</v>
      </c>
      <c r="G43" s="69" t="s">
        <v>253</v>
      </c>
      <c r="H43" s="60">
        <v>114</v>
      </c>
      <c r="I43" s="184">
        <v>861619.99</v>
      </c>
      <c r="J43" s="110">
        <v>861619.99</v>
      </c>
      <c r="K43" s="110">
        <v>861619.99</v>
      </c>
      <c r="L43" s="110">
        <v>861619.99</v>
      </c>
      <c r="M43" s="110">
        <v>861619.99</v>
      </c>
      <c r="N43" s="110">
        <v>861619.99</v>
      </c>
      <c r="O43" s="106">
        <f t="shared" si="9"/>
        <v>0</v>
      </c>
      <c r="P43" s="107">
        <f t="shared" si="12"/>
        <v>1</v>
      </c>
      <c r="Q43" s="107">
        <f t="shared" si="13"/>
        <v>1</v>
      </c>
      <c r="R43" s="40"/>
    </row>
    <row r="44" spans="1:389" s="41" customFormat="1" ht="62.45" customHeight="1">
      <c r="A44" s="57" t="s">
        <v>180</v>
      </c>
      <c r="B44" s="65" t="s">
        <v>231</v>
      </c>
      <c r="C44" s="62" t="s">
        <v>159</v>
      </c>
      <c r="D44" s="114" t="s">
        <v>212</v>
      </c>
      <c r="E44" s="68" t="s">
        <v>222</v>
      </c>
      <c r="F44" s="38" t="s">
        <v>233</v>
      </c>
      <c r="G44" s="69" t="s">
        <v>260</v>
      </c>
      <c r="H44" s="60">
        <v>70</v>
      </c>
      <c r="I44" s="123">
        <v>120695.71</v>
      </c>
      <c r="J44" s="63">
        <v>120695.71</v>
      </c>
      <c r="K44" s="63">
        <v>120695.71</v>
      </c>
      <c r="L44" s="63">
        <v>120695.71</v>
      </c>
      <c r="M44" s="63">
        <v>120695.71</v>
      </c>
      <c r="N44" s="63">
        <v>120695.71</v>
      </c>
      <c r="O44" s="106">
        <f t="shared" si="9"/>
        <v>0</v>
      </c>
      <c r="P44" s="107">
        <f t="shared" si="12"/>
        <v>1</v>
      </c>
      <c r="Q44" s="107">
        <f t="shared" si="13"/>
        <v>1</v>
      </c>
      <c r="R44" s="40"/>
    </row>
    <row r="45" spans="1:389" s="41" customFormat="1" ht="64.900000000000006" customHeight="1">
      <c r="A45" s="57" t="s">
        <v>181</v>
      </c>
      <c r="B45" s="65" t="s">
        <v>231</v>
      </c>
      <c r="C45" s="62" t="s">
        <v>159</v>
      </c>
      <c r="D45" s="71" t="s">
        <v>214</v>
      </c>
      <c r="E45" s="68" t="s">
        <v>230</v>
      </c>
      <c r="F45" s="38" t="s">
        <v>233</v>
      </c>
      <c r="G45" s="69" t="s">
        <v>264</v>
      </c>
      <c r="H45" s="60">
        <v>45</v>
      </c>
      <c r="I45" s="184">
        <v>419502.3</v>
      </c>
      <c r="J45" s="110">
        <v>419502.3</v>
      </c>
      <c r="K45" s="110">
        <v>419502.3</v>
      </c>
      <c r="L45" s="110">
        <v>419502.3</v>
      </c>
      <c r="M45" s="110">
        <v>419502.3</v>
      </c>
      <c r="N45" s="110">
        <v>419502.3</v>
      </c>
      <c r="O45" s="106">
        <f t="shared" si="9"/>
        <v>0</v>
      </c>
      <c r="P45" s="107">
        <f t="shared" si="12"/>
        <v>1</v>
      </c>
      <c r="Q45" s="107">
        <f t="shared" si="13"/>
        <v>1</v>
      </c>
      <c r="R45" s="40"/>
    </row>
    <row r="46" spans="1:389" s="41" customFormat="1" ht="48.6" customHeight="1">
      <c r="A46" s="57" t="s">
        <v>182</v>
      </c>
      <c r="B46" s="65" t="s">
        <v>231</v>
      </c>
      <c r="C46" s="62" t="s">
        <v>159</v>
      </c>
      <c r="D46" s="71" t="s">
        <v>265</v>
      </c>
      <c r="E46" s="68" t="s">
        <v>225</v>
      </c>
      <c r="F46" s="38" t="s">
        <v>233</v>
      </c>
      <c r="G46" s="69" t="s">
        <v>259</v>
      </c>
      <c r="H46" s="60">
        <v>30</v>
      </c>
      <c r="I46" s="184">
        <v>797384.36</v>
      </c>
      <c r="J46" s="110">
        <v>797384.36</v>
      </c>
      <c r="K46" s="110">
        <v>797384.36</v>
      </c>
      <c r="L46" s="110">
        <v>797384.36</v>
      </c>
      <c r="M46" s="110">
        <v>797384.36</v>
      </c>
      <c r="N46" s="110">
        <v>797384.36</v>
      </c>
      <c r="O46" s="106">
        <f t="shared" si="9"/>
        <v>0</v>
      </c>
      <c r="P46" s="107">
        <f t="shared" si="12"/>
        <v>1</v>
      </c>
      <c r="Q46" s="107">
        <f t="shared" si="13"/>
        <v>1</v>
      </c>
      <c r="R46" s="40"/>
    </row>
    <row r="47" spans="1:389" s="41" customFormat="1" ht="48.6" customHeight="1">
      <c r="A47" s="57" t="s">
        <v>183</v>
      </c>
      <c r="B47" s="65" t="s">
        <v>231</v>
      </c>
      <c r="C47" s="62" t="s">
        <v>159</v>
      </c>
      <c r="D47" s="119" t="s">
        <v>267</v>
      </c>
      <c r="E47" s="68" t="s">
        <v>224</v>
      </c>
      <c r="F47" s="38" t="s">
        <v>233</v>
      </c>
      <c r="G47" s="69" t="s">
        <v>277</v>
      </c>
      <c r="H47" s="60">
        <v>40</v>
      </c>
      <c r="I47" s="184">
        <v>1030384.85</v>
      </c>
      <c r="J47" s="110">
        <v>1030384.85</v>
      </c>
      <c r="K47" s="110">
        <v>1030384.85</v>
      </c>
      <c r="L47" s="110">
        <v>1030384.85</v>
      </c>
      <c r="M47" s="110">
        <v>1030384.85</v>
      </c>
      <c r="N47" s="110">
        <v>1030384.85</v>
      </c>
      <c r="O47" s="106">
        <f t="shared" si="9"/>
        <v>0</v>
      </c>
      <c r="P47" s="107">
        <f t="shared" si="12"/>
        <v>1</v>
      </c>
      <c r="Q47" s="107">
        <f t="shared" si="13"/>
        <v>1</v>
      </c>
      <c r="R47" s="40"/>
    </row>
    <row r="48" spans="1:389" s="41" customFormat="1" ht="48.6" customHeight="1">
      <c r="A48" s="57" t="s">
        <v>184</v>
      </c>
      <c r="B48" s="65" t="s">
        <v>231</v>
      </c>
      <c r="C48" s="62" t="s">
        <v>159</v>
      </c>
      <c r="D48" s="119" t="s">
        <v>268</v>
      </c>
      <c r="E48" s="68" t="s">
        <v>224</v>
      </c>
      <c r="F48" s="38" t="s">
        <v>233</v>
      </c>
      <c r="G48" s="69" t="s">
        <v>278</v>
      </c>
      <c r="H48" s="60">
        <v>50</v>
      </c>
      <c r="I48" s="184">
        <v>115256.71</v>
      </c>
      <c r="J48" s="110">
        <v>115256.71</v>
      </c>
      <c r="K48" s="110">
        <v>115256.71</v>
      </c>
      <c r="L48" s="110">
        <v>115256.71</v>
      </c>
      <c r="M48" s="110">
        <v>115256.71</v>
      </c>
      <c r="N48" s="110">
        <v>115256.71</v>
      </c>
      <c r="O48" s="106">
        <f t="shared" si="9"/>
        <v>0</v>
      </c>
      <c r="P48" s="107">
        <f t="shared" si="12"/>
        <v>1</v>
      </c>
      <c r="Q48" s="107">
        <f t="shared" si="13"/>
        <v>1</v>
      </c>
      <c r="R48" s="40"/>
    </row>
    <row r="49" spans="1:18" s="41" customFormat="1" ht="48.6" customHeight="1">
      <c r="A49" s="57" t="s">
        <v>185</v>
      </c>
      <c r="B49" s="65" t="s">
        <v>231</v>
      </c>
      <c r="C49" s="62" t="s">
        <v>159</v>
      </c>
      <c r="D49" s="119" t="s">
        <v>269</v>
      </c>
      <c r="E49" s="68" t="s">
        <v>224</v>
      </c>
      <c r="F49" s="38" t="s">
        <v>233</v>
      </c>
      <c r="G49" s="69" t="s">
        <v>276</v>
      </c>
      <c r="H49" s="60">
        <v>35</v>
      </c>
      <c r="I49" s="184">
        <v>331091.55</v>
      </c>
      <c r="J49" s="110">
        <v>331091.55</v>
      </c>
      <c r="K49" s="110">
        <v>331091.55</v>
      </c>
      <c r="L49" s="110">
        <v>331091.55</v>
      </c>
      <c r="M49" s="110">
        <v>331091.55</v>
      </c>
      <c r="N49" s="110">
        <v>331091.55</v>
      </c>
      <c r="O49" s="106">
        <f t="shared" si="9"/>
        <v>0</v>
      </c>
      <c r="P49" s="107">
        <f t="shared" si="12"/>
        <v>1</v>
      </c>
      <c r="Q49" s="107">
        <f t="shared" si="13"/>
        <v>1</v>
      </c>
      <c r="R49" s="40"/>
    </row>
    <row r="50" spans="1:18" s="41" customFormat="1" ht="48.6" customHeight="1">
      <c r="A50" s="57" t="s">
        <v>186</v>
      </c>
      <c r="B50" s="65" t="s">
        <v>231</v>
      </c>
      <c r="C50" s="62" t="s">
        <v>159</v>
      </c>
      <c r="D50" s="71" t="s">
        <v>216</v>
      </c>
      <c r="E50" s="68" t="s">
        <v>222</v>
      </c>
      <c r="F50" s="38" t="s">
        <v>233</v>
      </c>
      <c r="G50" s="69" t="s">
        <v>255</v>
      </c>
      <c r="H50" s="60">
        <v>40</v>
      </c>
      <c r="I50" s="184">
        <v>93551.679999999993</v>
      </c>
      <c r="J50" s="110">
        <v>93551.679999999993</v>
      </c>
      <c r="K50" s="110">
        <v>93551.679999999993</v>
      </c>
      <c r="L50" s="110">
        <v>93551.679999999993</v>
      </c>
      <c r="M50" s="110">
        <v>93551.679999999993</v>
      </c>
      <c r="N50" s="110">
        <v>93551.679999999993</v>
      </c>
      <c r="O50" s="106">
        <f t="shared" si="9"/>
        <v>0</v>
      </c>
      <c r="P50" s="107">
        <f t="shared" si="12"/>
        <v>1</v>
      </c>
      <c r="Q50" s="107">
        <f t="shared" si="13"/>
        <v>1</v>
      </c>
      <c r="R50" s="40"/>
    </row>
    <row r="51" spans="1:18" s="41" customFormat="1" ht="58.15" customHeight="1">
      <c r="A51" s="57" t="s">
        <v>187</v>
      </c>
      <c r="B51" s="65" t="s">
        <v>221</v>
      </c>
      <c r="C51" s="62" t="s">
        <v>159</v>
      </c>
      <c r="D51" s="119" t="s">
        <v>270</v>
      </c>
      <c r="E51" s="68" t="s">
        <v>222</v>
      </c>
      <c r="F51" s="38" t="s">
        <v>233</v>
      </c>
      <c r="G51" s="69" t="s">
        <v>261</v>
      </c>
      <c r="H51" s="60">
        <v>40</v>
      </c>
      <c r="I51" s="184">
        <v>242081.32</v>
      </c>
      <c r="J51" s="110">
        <v>242081.32</v>
      </c>
      <c r="K51" s="110">
        <v>242081.32</v>
      </c>
      <c r="L51" s="110">
        <v>242081.32</v>
      </c>
      <c r="M51" s="110">
        <v>242081.32</v>
      </c>
      <c r="N51" s="110">
        <v>242081.32</v>
      </c>
      <c r="O51" s="106">
        <f t="shared" si="9"/>
        <v>0</v>
      </c>
      <c r="P51" s="107">
        <f t="shared" si="12"/>
        <v>1</v>
      </c>
      <c r="Q51" s="107">
        <f t="shared" si="13"/>
        <v>1</v>
      </c>
      <c r="R51" s="40"/>
    </row>
    <row r="52" spans="1:18" s="41" customFormat="1" ht="48.6" customHeight="1">
      <c r="A52" s="57" t="s">
        <v>289</v>
      </c>
      <c r="B52" s="65" t="s">
        <v>221</v>
      </c>
      <c r="C52" s="62" t="s">
        <v>159</v>
      </c>
      <c r="D52" s="119" t="s">
        <v>271</v>
      </c>
      <c r="E52" s="68" t="s">
        <v>227</v>
      </c>
      <c r="F52" s="38" t="s">
        <v>233</v>
      </c>
      <c r="G52" s="69" t="s">
        <v>262</v>
      </c>
      <c r="H52" s="60">
        <v>30</v>
      </c>
      <c r="I52" s="123">
        <v>211230.71</v>
      </c>
      <c r="J52" s="63">
        <v>211230.71</v>
      </c>
      <c r="K52" s="63">
        <v>211230.71</v>
      </c>
      <c r="L52" s="63">
        <v>211230.71</v>
      </c>
      <c r="M52" s="63">
        <v>211230.71</v>
      </c>
      <c r="N52" s="63">
        <v>211230.71</v>
      </c>
      <c r="O52" s="106">
        <f t="shared" si="9"/>
        <v>0</v>
      </c>
      <c r="P52" s="107">
        <f t="shared" si="12"/>
        <v>1</v>
      </c>
      <c r="Q52" s="107">
        <f t="shared" si="13"/>
        <v>1</v>
      </c>
      <c r="R52" s="40"/>
    </row>
    <row r="53" spans="1:18" s="41" customFormat="1" ht="48.6" customHeight="1">
      <c r="A53" s="57" t="s">
        <v>290</v>
      </c>
      <c r="B53" s="65" t="s">
        <v>221</v>
      </c>
      <c r="C53" s="62" t="s">
        <v>159</v>
      </c>
      <c r="D53" s="119" t="s">
        <v>273</v>
      </c>
      <c r="E53" s="68" t="s">
        <v>222</v>
      </c>
      <c r="F53" s="38" t="s">
        <v>233</v>
      </c>
      <c r="G53" s="69" t="s">
        <v>263</v>
      </c>
      <c r="H53" s="120">
        <v>35</v>
      </c>
      <c r="I53" s="184">
        <v>264038.38</v>
      </c>
      <c r="J53" s="110">
        <v>264038.38</v>
      </c>
      <c r="K53" s="110">
        <v>264038.38</v>
      </c>
      <c r="L53" s="110">
        <v>264038.38</v>
      </c>
      <c r="M53" s="110">
        <v>264038.38</v>
      </c>
      <c r="N53" s="110">
        <v>264038.38</v>
      </c>
      <c r="O53" s="106">
        <f t="shared" si="9"/>
        <v>0</v>
      </c>
      <c r="P53" s="107">
        <f t="shared" si="12"/>
        <v>1</v>
      </c>
      <c r="Q53" s="107">
        <f t="shared" si="13"/>
        <v>1</v>
      </c>
      <c r="R53" s="40"/>
    </row>
    <row r="54" spans="1:18" s="41" customFormat="1" ht="48.6" customHeight="1">
      <c r="A54" s="57" t="s">
        <v>291</v>
      </c>
      <c r="B54" s="65" t="s">
        <v>231</v>
      </c>
      <c r="C54" s="62" t="s">
        <v>159</v>
      </c>
      <c r="D54" s="71" t="s">
        <v>274</v>
      </c>
      <c r="E54" s="68" t="s">
        <v>222</v>
      </c>
      <c r="F54" s="38" t="s">
        <v>233</v>
      </c>
      <c r="G54" s="69" t="s">
        <v>275</v>
      </c>
      <c r="H54" s="120">
        <v>40</v>
      </c>
      <c r="I54" s="184">
        <v>503758.32</v>
      </c>
      <c r="J54" s="110">
        <v>503758.32</v>
      </c>
      <c r="K54" s="110">
        <v>503758.32</v>
      </c>
      <c r="L54" s="110">
        <v>503758.32</v>
      </c>
      <c r="M54" s="110">
        <v>503758.32</v>
      </c>
      <c r="N54" s="110">
        <v>503758.32</v>
      </c>
      <c r="O54" s="106">
        <f t="shared" si="9"/>
        <v>0</v>
      </c>
      <c r="P54" s="107">
        <f t="shared" ref="P54:P66" si="14">+N54/I54</f>
        <v>1</v>
      </c>
      <c r="Q54" s="107">
        <f t="shared" si="13"/>
        <v>1</v>
      </c>
      <c r="R54" s="40"/>
    </row>
    <row r="55" spans="1:18" s="41" customFormat="1" ht="48.6" customHeight="1">
      <c r="A55" s="142" t="s">
        <v>292</v>
      </c>
      <c r="B55" s="152" t="s">
        <v>231</v>
      </c>
      <c r="C55" s="147" t="s">
        <v>159</v>
      </c>
      <c r="D55" s="133" t="s">
        <v>299</v>
      </c>
      <c r="E55" s="153" t="s">
        <v>222</v>
      </c>
      <c r="F55" s="147" t="s">
        <v>320</v>
      </c>
      <c r="G55" s="148" t="s">
        <v>320</v>
      </c>
      <c r="H55" s="136">
        <v>2000</v>
      </c>
      <c r="I55" s="123">
        <v>300000</v>
      </c>
      <c r="J55" s="123">
        <v>300000</v>
      </c>
      <c r="K55" s="123">
        <v>300000</v>
      </c>
      <c r="L55" s="123">
        <v>300000</v>
      </c>
      <c r="M55" s="123">
        <v>300000</v>
      </c>
      <c r="N55" s="123">
        <v>300000</v>
      </c>
      <c r="O55" s="150">
        <f t="shared" si="9"/>
        <v>0</v>
      </c>
      <c r="P55" s="151">
        <f t="shared" si="14"/>
        <v>1</v>
      </c>
      <c r="Q55" s="151">
        <f t="shared" si="13"/>
        <v>1</v>
      </c>
      <c r="R55" s="40"/>
    </row>
    <row r="56" spans="1:18" s="41" customFormat="1" ht="48.6" customHeight="1">
      <c r="A56" s="142" t="s">
        <v>293</v>
      </c>
      <c r="B56" s="152" t="s">
        <v>231</v>
      </c>
      <c r="C56" s="147" t="s">
        <v>159</v>
      </c>
      <c r="D56" s="133" t="s">
        <v>300</v>
      </c>
      <c r="E56" s="153" t="s">
        <v>272</v>
      </c>
      <c r="F56" s="147" t="s">
        <v>320</v>
      </c>
      <c r="G56" s="148" t="s">
        <v>320</v>
      </c>
      <c r="H56" s="136">
        <v>600</v>
      </c>
      <c r="I56" s="123">
        <v>574051.03</v>
      </c>
      <c r="J56" s="123">
        <v>574051.03</v>
      </c>
      <c r="K56" s="123">
        <v>574051.03</v>
      </c>
      <c r="L56" s="123">
        <v>574051.03</v>
      </c>
      <c r="M56" s="123">
        <v>574051.03</v>
      </c>
      <c r="N56" s="123">
        <v>574051.03</v>
      </c>
      <c r="O56" s="150">
        <f t="shared" si="9"/>
        <v>0</v>
      </c>
      <c r="P56" s="151">
        <f t="shared" si="14"/>
        <v>1</v>
      </c>
      <c r="Q56" s="151">
        <f t="shared" si="13"/>
        <v>1</v>
      </c>
      <c r="R56" s="40"/>
    </row>
    <row r="57" spans="1:18" s="41" customFormat="1" ht="48.6" customHeight="1">
      <c r="A57" s="142" t="s">
        <v>294</v>
      </c>
      <c r="B57" s="152" t="s">
        <v>231</v>
      </c>
      <c r="C57" s="147" t="s">
        <v>159</v>
      </c>
      <c r="D57" s="133" t="s">
        <v>301</v>
      </c>
      <c r="E57" s="153" t="s">
        <v>222</v>
      </c>
      <c r="F57" s="147" t="s">
        <v>320</v>
      </c>
      <c r="G57" s="148" t="s">
        <v>320</v>
      </c>
      <c r="H57" s="136">
        <v>600</v>
      </c>
      <c r="I57" s="123">
        <v>125438</v>
      </c>
      <c r="J57" s="123">
        <v>125438</v>
      </c>
      <c r="K57" s="123">
        <v>125438</v>
      </c>
      <c r="L57" s="123">
        <v>125438</v>
      </c>
      <c r="M57" s="123">
        <v>125438</v>
      </c>
      <c r="N57" s="123">
        <v>125438</v>
      </c>
      <c r="O57" s="150">
        <f t="shared" si="9"/>
        <v>0</v>
      </c>
      <c r="P57" s="151">
        <f t="shared" si="14"/>
        <v>1</v>
      </c>
      <c r="Q57" s="151">
        <f t="shared" si="13"/>
        <v>1</v>
      </c>
      <c r="R57" s="40"/>
    </row>
    <row r="58" spans="1:18" s="41" customFormat="1" ht="48.6" customHeight="1">
      <c r="A58" s="142" t="s">
        <v>295</v>
      </c>
      <c r="B58" s="152" t="s">
        <v>231</v>
      </c>
      <c r="C58" s="147" t="s">
        <v>159</v>
      </c>
      <c r="D58" s="133" t="s">
        <v>302</v>
      </c>
      <c r="E58" s="153" t="s">
        <v>227</v>
      </c>
      <c r="F58" s="147" t="s">
        <v>320</v>
      </c>
      <c r="G58" s="148" t="s">
        <v>320</v>
      </c>
      <c r="H58" s="136">
        <v>600</v>
      </c>
      <c r="I58" s="123">
        <v>51562</v>
      </c>
      <c r="J58" s="123">
        <v>51562</v>
      </c>
      <c r="K58" s="123">
        <v>51562</v>
      </c>
      <c r="L58" s="123">
        <v>51562</v>
      </c>
      <c r="M58" s="123">
        <v>51562</v>
      </c>
      <c r="N58" s="123">
        <v>51562</v>
      </c>
      <c r="O58" s="150">
        <f t="shared" si="9"/>
        <v>0</v>
      </c>
      <c r="P58" s="151">
        <f t="shared" si="14"/>
        <v>1</v>
      </c>
      <c r="Q58" s="151">
        <f t="shared" si="13"/>
        <v>1</v>
      </c>
      <c r="R58" s="40"/>
    </row>
    <row r="59" spans="1:18" s="41" customFormat="1" ht="48.6" customHeight="1">
      <c r="A59" s="142" t="s">
        <v>296</v>
      </c>
      <c r="B59" s="152" t="s">
        <v>231</v>
      </c>
      <c r="C59" s="147" t="s">
        <v>159</v>
      </c>
      <c r="D59" s="133" t="s">
        <v>303</v>
      </c>
      <c r="E59" s="153" t="s">
        <v>228</v>
      </c>
      <c r="F59" s="147" t="s">
        <v>320</v>
      </c>
      <c r="G59" s="148" t="s">
        <v>320</v>
      </c>
      <c r="H59" s="136">
        <v>600</v>
      </c>
      <c r="I59" s="123">
        <v>51562</v>
      </c>
      <c r="J59" s="123">
        <v>51562</v>
      </c>
      <c r="K59" s="123">
        <v>51562</v>
      </c>
      <c r="L59" s="123">
        <v>51562</v>
      </c>
      <c r="M59" s="123">
        <v>51562</v>
      </c>
      <c r="N59" s="123">
        <v>51562</v>
      </c>
      <c r="O59" s="150">
        <f t="shared" si="9"/>
        <v>0</v>
      </c>
      <c r="P59" s="151">
        <f t="shared" si="14"/>
        <v>1</v>
      </c>
      <c r="Q59" s="151">
        <f t="shared" si="13"/>
        <v>1</v>
      </c>
      <c r="R59" s="40"/>
    </row>
    <row r="60" spans="1:18" s="41" customFormat="1" ht="48.6" customHeight="1">
      <c r="A60" s="142" t="s">
        <v>297</v>
      </c>
      <c r="B60" s="152" t="s">
        <v>231</v>
      </c>
      <c r="C60" s="147" t="s">
        <v>159</v>
      </c>
      <c r="D60" s="133" t="s">
        <v>304</v>
      </c>
      <c r="E60" s="153" t="s">
        <v>222</v>
      </c>
      <c r="F60" s="147" t="s">
        <v>320</v>
      </c>
      <c r="G60" s="148" t="s">
        <v>320</v>
      </c>
      <c r="H60" s="136">
        <v>600</v>
      </c>
      <c r="I60" s="123">
        <v>368311.12</v>
      </c>
      <c r="J60" s="123">
        <v>368311.12</v>
      </c>
      <c r="K60" s="123">
        <v>364700.15</v>
      </c>
      <c r="L60" s="123">
        <v>364700.15</v>
      </c>
      <c r="M60" s="123">
        <v>364700.15</v>
      </c>
      <c r="N60" s="123">
        <f>364838.65-138.5</f>
        <v>364700.15</v>
      </c>
      <c r="O60" s="150">
        <f>+I60-N60</f>
        <v>3610.9699999999721</v>
      </c>
      <c r="P60" s="151">
        <f t="shared" si="14"/>
        <v>0.99019587027402278</v>
      </c>
      <c r="Q60" s="151">
        <f t="shared" si="13"/>
        <v>0.99019587027402278</v>
      </c>
      <c r="R60" s="40"/>
    </row>
    <row r="61" spans="1:18" s="41" customFormat="1" ht="48.6" customHeight="1">
      <c r="A61" s="142" t="s">
        <v>298</v>
      </c>
      <c r="B61" s="152" t="s">
        <v>231</v>
      </c>
      <c r="C61" s="147" t="s">
        <v>159</v>
      </c>
      <c r="D61" s="133" t="s">
        <v>305</v>
      </c>
      <c r="E61" s="153" t="s">
        <v>227</v>
      </c>
      <c r="F61" s="147" t="s">
        <v>320</v>
      </c>
      <c r="G61" s="148" t="s">
        <v>320</v>
      </c>
      <c r="H61" s="136">
        <v>600</v>
      </c>
      <c r="I61" s="123">
        <v>65550</v>
      </c>
      <c r="J61" s="123">
        <v>65550</v>
      </c>
      <c r="K61" s="123">
        <v>65550</v>
      </c>
      <c r="L61" s="123">
        <v>65550</v>
      </c>
      <c r="M61" s="123">
        <v>65550</v>
      </c>
      <c r="N61" s="123">
        <v>65550</v>
      </c>
      <c r="O61" s="150">
        <f t="shared" si="9"/>
        <v>0</v>
      </c>
      <c r="P61" s="151">
        <f t="shared" si="14"/>
        <v>1</v>
      </c>
      <c r="Q61" s="151">
        <f t="shared" si="13"/>
        <v>1</v>
      </c>
      <c r="R61" s="177"/>
    </row>
    <row r="62" spans="1:18" s="41" customFormat="1" ht="48.6" customHeight="1">
      <c r="A62" s="142" t="s">
        <v>307</v>
      </c>
      <c r="B62" s="152" t="s">
        <v>231</v>
      </c>
      <c r="C62" s="147" t="s">
        <v>159</v>
      </c>
      <c r="D62" s="133" t="s">
        <v>306</v>
      </c>
      <c r="E62" s="131" t="s">
        <v>288</v>
      </c>
      <c r="F62" s="147" t="s">
        <v>320</v>
      </c>
      <c r="G62" s="148" t="s">
        <v>320</v>
      </c>
      <c r="H62" s="136">
        <v>2000</v>
      </c>
      <c r="I62" s="123">
        <v>269188.23</v>
      </c>
      <c r="J62" s="123">
        <v>269188.23</v>
      </c>
      <c r="K62" s="123">
        <v>269188.23</v>
      </c>
      <c r="L62" s="123">
        <v>269188.23</v>
      </c>
      <c r="M62" s="123">
        <v>269188.23</v>
      </c>
      <c r="N62" s="123">
        <v>269188.23</v>
      </c>
      <c r="O62" s="150">
        <f t="shared" si="9"/>
        <v>0</v>
      </c>
      <c r="P62" s="151">
        <f t="shared" si="14"/>
        <v>1</v>
      </c>
      <c r="Q62" s="151">
        <f t="shared" si="13"/>
        <v>1</v>
      </c>
      <c r="R62" s="178"/>
    </row>
    <row r="63" spans="1:18" s="41" customFormat="1" ht="48.6" customHeight="1">
      <c r="A63" s="142" t="s">
        <v>308</v>
      </c>
      <c r="B63" s="152" t="s">
        <v>221</v>
      </c>
      <c r="C63" s="147" t="s">
        <v>159</v>
      </c>
      <c r="D63" s="133" t="s">
        <v>313</v>
      </c>
      <c r="E63" s="153" t="s">
        <v>222</v>
      </c>
      <c r="F63" s="147" t="s">
        <v>320</v>
      </c>
      <c r="G63" s="148" t="s">
        <v>320</v>
      </c>
      <c r="H63" s="158">
        <v>800</v>
      </c>
      <c r="I63" s="123">
        <v>301701.15000000002</v>
      </c>
      <c r="J63" s="123">
        <v>301701.15000000002</v>
      </c>
      <c r="K63" s="123">
        <v>301701.15000000002</v>
      </c>
      <c r="L63" s="123">
        <v>301701.15000000002</v>
      </c>
      <c r="M63" s="123">
        <v>301701.15000000002</v>
      </c>
      <c r="N63" s="123">
        <v>301701.15000000002</v>
      </c>
      <c r="O63" s="150">
        <f t="shared" si="9"/>
        <v>0</v>
      </c>
      <c r="P63" s="151">
        <f t="shared" si="14"/>
        <v>1</v>
      </c>
      <c r="Q63" s="151">
        <f t="shared" si="13"/>
        <v>1</v>
      </c>
      <c r="R63" s="40"/>
    </row>
    <row r="64" spans="1:18" s="41" customFormat="1" ht="48.6" customHeight="1">
      <c r="A64" s="142" t="s">
        <v>310</v>
      </c>
      <c r="B64" s="152" t="s">
        <v>221</v>
      </c>
      <c r="C64" s="147" t="s">
        <v>159</v>
      </c>
      <c r="D64" s="133" t="s">
        <v>314</v>
      </c>
      <c r="E64" s="153" t="s">
        <v>222</v>
      </c>
      <c r="F64" s="147" t="s">
        <v>320</v>
      </c>
      <c r="G64" s="148" t="s">
        <v>320</v>
      </c>
      <c r="H64" s="158">
        <v>700</v>
      </c>
      <c r="I64" s="123">
        <v>365039.8</v>
      </c>
      <c r="J64" s="123">
        <v>365039.8</v>
      </c>
      <c r="K64" s="123">
        <v>365039.8</v>
      </c>
      <c r="L64" s="123">
        <v>365039.8</v>
      </c>
      <c r="M64" s="123">
        <v>365039.8</v>
      </c>
      <c r="N64" s="123">
        <v>365039.8</v>
      </c>
      <c r="O64" s="150">
        <f t="shared" si="9"/>
        <v>0</v>
      </c>
      <c r="P64" s="151">
        <f t="shared" si="14"/>
        <v>1</v>
      </c>
      <c r="Q64" s="151">
        <f t="shared" si="13"/>
        <v>1</v>
      </c>
      <c r="R64" s="40"/>
    </row>
    <row r="65" spans="1:18" s="41" customFormat="1" ht="48.6" customHeight="1">
      <c r="A65" s="142" t="s">
        <v>311</v>
      </c>
      <c r="B65" s="152" t="s">
        <v>221</v>
      </c>
      <c r="C65" s="147" t="s">
        <v>159</v>
      </c>
      <c r="D65" s="133" t="s">
        <v>315</v>
      </c>
      <c r="E65" s="153" t="s">
        <v>222</v>
      </c>
      <c r="F65" s="147" t="s">
        <v>320</v>
      </c>
      <c r="G65" s="148" t="s">
        <v>320</v>
      </c>
      <c r="H65" s="158">
        <v>500</v>
      </c>
      <c r="I65" s="123">
        <v>295430.38</v>
      </c>
      <c r="J65" s="123">
        <v>295430.38</v>
      </c>
      <c r="K65" s="123">
        <v>295430.38</v>
      </c>
      <c r="L65" s="123">
        <v>295430.38</v>
      </c>
      <c r="M65" s="123">
        <v>295430.38</v>
      </c>
      <c r="N65" s="123">
        <v>295430.38</v>
      </c>
      <c r="O65" s="150">
        <f t="shared" si="9"/>
        <v>0</v>
      </c>
      <c r="P65" s="151">
        <f t="shared" si="14"/>
        <v>1</v>
      </c>
      <c r="Q65" s="151">
        <f t="shared" si="13"/>
        <v>1</v>
      </c>
      <c r="R65" s="40"/>
    </row>
    <row r="66" spans="1:18" s="41" customFormat="1" ht="48.6" customHeight="1">
      <c r="A66" s="142" t="s">
        <v>312</v>
      </c>
      <c r="B66" s="152" t="s">
        <v>221</v>
      </c>
      <c r="C66" s="147" t="s">
        <v>159</v>
      </c>
      <c r="D66" s="133" t="s">
        <v>316</v>
      </c>
      <c r="E66" s="153" t="s">
        <v>222</v>
      </c>
      <c r="F66" s="147" t="s">
        <v>320</v>
      </c>
      <c r="G66" s="148" t="s">
        <v>320</v>
      </c>
      <c r="H66" s="158">
        <v>700</v>
      </c>
      <c r="I66" s="123">
        <v>306892.03000000003</v>
      </c>
      <c r="J66" s="123">
        <v>306892.03000000003</v>
      </c>
      <c r="K66" s="123">
        <v>306892.03000000003</v>
      </c>
      <c r="L66" s="123">
        <v>306892.03000000003</v>
      </c>
      <c r="M66" s="123">
        <v>306892.03000000003</v>
      </c>
      <c r="N66" s="123">
        <v>306892.03000000003</v>
      </c>
      <c r="O66" s="150">
        <f t="shared" si="9"/>
        <v>0</v>
      </c>
      <c r="P66" s="151">
        <f t="shared" si="14"/>
        <v>1</v>
      </c>
      <c r="Q66" s="151">
        <f t="shared" si="13"/>
        <v>1</v>
      </c>
      <c r="R66" s="40"/>
    </row>
    <row r="67" spans="1:18" s="41" customFormat="1" ht="30" customHeight="1">
      <c r="A67" s="221" t="s">
        <v>161</v>
      </c>
      <c r="B67" s="222"/>
      <c r="C67" s="222"/>
      <c r="D67" s="222"/>
      <c r="E67" s="222"/>
      <c r="F67" s="222"/>
      <c r="G67" s="222"/>
      <c r="H67" s="223"/>
      <c r="I67" s="72">
        <f t="shared" ref="I67:O67" si="15">SUM(I32:I66)</f>
        <v>18064558.200000003</v>
      </c>
      <c r="J67" s="72">
        <f t="shared" si="15"/>
        <v>18064558.200000003</v>
      </c>
      <c r="K67" s="72">
        <f t="shared" si="15"/>
        <v>18060947.230000004</v>
      </c>
      <c r="L67" s="72">
        <f t="shared" si="15"/>
        <v>18060947.230000004</v>
      </c>
      <c r="M67" s="72">
        <f t="shared" si="15"/>
        <v>18060947.230000004</v>
      </c>
      <c r="N67" s="72">
        <f t="shared" si="15"/>
        <v>18060947.230000004</v>
      </c>
      <c r="O67" s="72">
        <f t="shared" si="15"/>
        <v>3610.9699999999721</v>
      </c>
      <c r="P67" s="57"/>
      <c r="Q67" s="57"/>
      <c r="R67" s="40"/>
    </row>
    <row r="68" spans="1:18" ht="25.15" customHeight="1">
      <c r="A68" s="204" t="s">
        <v>155</v>
      </c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</row>
    <row r="69" spans="1:18" ht="42" customHeight="1">
      <c r="A69" s="137" t="s">
        <v>317</v>
      </c>
      <c r="B69" s="138" t="s">
        <v>162</v>
      </c>
      <c r="C69" s="138" t="s">
        <v>155</v>
      </c>
      <c r="D69" s="139" t="s">
        <v>154</v>
      </c>
      <c r="E69" s="140" t="s">
        <v>151</v>
      </c>
      <c r="F69" s="141" t="s">
        <v>149</v>
      </c>
      <c r="G69" s="138" t="s">
        <v>149</v>
      </c>
      <c r="H69" s="138">
        <v>2000</v>
      </c>
      <c r="I69" s="162">
        <v>238500</v>
      </c>
      <c r="J69" s="166">
        <v>238500</v>
      </c>
      <c r="K69" s="166">
        <v>238500</v>
      </c>
      <c r="L69" s="166">
        <v>238500</v>
      </c>
      <c r="M69" s="166">
        <v>238500</v>
      </c>
      <c r="N69" s="166">
        <v>238500</v>
      </c>
      <c r="O69" s="134">
        <f t="shared" ref="O69:O70" si="16">+I69-N69</f>
        <v>0</v>
      </c>
      <c r="P69" s="135">
        <f>+N69/I69</f>
        <v>1</v>
      </c>
      <c r="Q69" s="135">
        <f>+N69/I69</f>
        <v>1</v>
      </c>
    </row>
    <row r="70" spans="1:18" ht="42" customHeight="1">
      <c r="A70" s="159" t="s">
        <v>318</v>
      </c>
      <c r="B70" s="160" t="s">
        <v>319</v>
      </c>
      <c r="C70" s="160" t="s">
        <v>155</v>
      </c>
      <c r="D70" s="147" t="s">
        <v>155</v>
      </c>
      <c r="E70" s="147" t="s">
        <v>288</v>
      </c>
      <c r="F70" s="141" t="s">
        <v>321</v>
      </c>
      <c r="G70" s="161" t="s">
        <v>321</v>
      </c>
      <c r="H70" s="161">
        <v>2000</v>
      </c>
      <c r="I70" s="162">
        <v>151363.38</v>
      </c>
      <c r="J70" s="162">
        <v>151363.38</v>
      </c>
      <c r="K70" s="162">
        <v>151363.38</v>
      </c>
      <c r="L70" s="162">
        <v>151363.38</v>
      </c>
      <c r="M70" s="162">
        <v>151363.38</v>
      </c>
      <c r="N70" s="162">
        <v>151363.38</v>
      </c>
      <c r="O70" s="134">
        <f t="shared" si="16"/>
        <v>0</v>
      </c>
      <c r="P70" s="135">
        <f>+N70/I70</f>
        <v>1</v>
      </c>
      <c r="Q70" s="135">
        <f>+N70/I70</f>
        <v>1</v>
      </c>
    </row>
    <row r="71" spans="1:18" ht="24.6" customHeight="1">
      <c r="A71" s="212" t="s">
        <v>156</v>
      </c>
      <c r="B71" s="213"/>
      <c r="C71" s="213"/>
      <c r="D71" s="213"/>
      <c r="E71" s="213"/>
      <c r="F71" s="213"/>
      <c r="G71" s="213"/>
      <c r="H71" s="214"/>
      <c r="I71" s="86">
        <f t="shared" ref="I71:N71" si="17">I69+I70</f>
        <v>389863.38</v>
      </c>
      <c r="J71" s="86">
        <f t="shared" si="17"/>
        <v>389863.38</v>
      </c>
      <c r="K71" s="86">
        <f t="shared" si="17"/>
        <v>389863.38</v>
      </c>
      <c r="L71" s="86">
        <f t="shared" si="17"/>
        <v>389863.38</v>
      </c>
      <c r="M71" s="86">
        <f t="shared" si="17"/>
        <v>389863.38</v>
      </c>
      <c r="N71" s="86">
        <f t="shared" si="17"/>
        <v>389863.38</v>
      </c>
      <c r="O71" s="85"/>
      <c r="P71" s="29"/>
      <c r="Q71" s="29"/>
    </row>
    <row r="72" spans="1:18" ht="15" customHeight="1">
      <c r="A72" s="87"/>
      <c r="B72" s="87"/>
      <c r="C72" s="87"/>
      <c r="D72" s="88"/>
      <c r="E72" s="87"/>
      <c r="F72" s="87"/>
      <c r="G72" s="208" t="s">
        <v>188</v>
      </c>
      <c r="H72" s="209"/>
      <c r="I72" s="89"/>
      <c r="J72" s="90"/>
      <c r="K72" s="90"/>
      <c r="L72" s="90"/>
      <c r="M72" s="90"/>
      <c r="N72" s="90"/>
      <c r="O72" s="90"/>
      <c r="P72" s="87"/>
      <c r="Q72" s="87"/>
    </row>
    <row r="73" spans="1:18">
      <c r="A73" s="91"/>
      <c r="B73" s="26"/>
      <c r="C73" s="26"/>
      <c r="D73" s="26"/>
      <c r="E73" s="26"/>
      <c r="F73" s="26"/>
      <c r="G73" s="26"/>
      <c r="H73" s="92" t="s">
        <v>1</v>
      </c>
      <c r="I73" s="128">
        <f>+I71+I67+I30+I16</f>
        <v>25227224</v>
      </c>
      <c r="J73" s="128">
        <f t="shared" ref="J73:L73" si="18">+J71+J67+J30+J16</f>
        <v>25227224</v>
      </c>
      <c r="K73" s="128">
        <f>+K71+K67+K30+K16</f>
        <v>25223607.350000001</v>
      </c>
      <c r="L73" s="128">
        <f t="shared" si="18"/>
        <v>25223607.350000001</v>
      </c>
      <c r="M73" s="128">
        <f>+M71+M67+M30+M16</f>
        <v>25223607.350000001</v>
      </c>
      <c r="N73" s="128">
        <f>+N71+N67+N30+N16</f>
        <v>25223607.350000001</v>
      </c>
      <c r="O73" s="128">
        <f>+O71+O67+O30+O16</f>
        <v>3616.6499999999651</v>
      </c>
      <c r="P73" s="26"/>
      <c r="Q73" s="26"/>
    </row>
    <row r="74" spans="1:18">
      <c r="A74" s="91"/>
      <c r="B74" s="26"/>
      <c r="C74" s="26"/>
      <c r="D74" s="26"/>
      <c r="E74" s="26"/>
      <c r="F74" s="26"/>
      <c r="G74" s="26"/>
      <c r="H74" s="92"/>
      <c r="I74" s="165"/>
      <c r="J74" s="165"/>
      <c r="K74" s="165"/>
      <c r="L74" s="165"/>
      <c r="M74" s="165"/>
      <c r="N74" s="165"/>
      <c r="O74" s="165"/>
      <c r="P74" s="26"/>
      <c r="Q74" s="26"/>
    </row>
    <row r="75" spans="1:18">
      <c r="A75" s="91"/>
      <c r="B75" s="26"/>
      <c r="C75" s="26"/>
      <c r="D75" s="26"/>
      <c r="E75" s="26"/>
      <c r="F75" s="26"/>
      <c r="G75" s="26"/>
      <c r="H75" s="92"/>
      <c r="I75" s="165"/>
      <c r="J75" s="165"/>
      <c r="K75" s="165"/>
      <c r="L75" s="165"/>
      <c r="M75" s="165"/>
      <c r="N75" s="165"/>
      <c r="O75" s="165"/>
      <c r="P75" s="26"/>
      <c r="Q75" s="26"/>
    </row>
    <row r="76" spans="1:18">
      <c r="A76" s="91"/>
      <c r="B76" s="26"/>
      <c r="C76" s="26"/>
      <c r="D76" s="26"/>
      <c r="E76" s="26"/>
      <c r="F76" s="26"/>
      <c r="G76" s="26"/>
      <c r="H76" s="92" t="s">
        <v>322</v>
      </c>
      <c r="I76" s="165">
        <v>25227224</v>
      </c>
      <c r="J76" s="165"/>
      <c r="K76" s="165"/>
      <c r="L76" s="165"/>
      <c r="M76" s="165"/>
      <c r="N76" s="165"/>
      <c r="O76" s="165"/>
      <c r="P76" s="26"/>
      <c r="Q76" s="26"/>
    </row>
    <row r="77" spans="1:18">
      <c r="A77" s="91"/>
      <c r="B77" s="26"/>
      <c r="C77" s="26"/>
      <c r="D77" s="26"/>
      <c r="E77" s="26"/>
      <c r="F77" s="26"/>
      <c r="G77" s="26"/>
      <c r="H77" s="92"/>
      <c r="I77" s="165">
        <f>I76-I73</f>
        <v>0</v>
      </c>
      <c r="J77" s="165"/>
      <c r="K77" s="165"/>
      <c r="L77" s="165"/>
      <c r="M77" s="165"/>
      <c r="N77" s="165"/>
      <c r="O77" s="165"/>
      <c r="P77" s="26"/>
      <c r="Q77" s="26"/>
    </row>
    <row r="78" spans="1:18">
      <c r="A78" s="91"/>
      <c r="B78" s="26"/>
      <c r="C78" s="26"/>
      <c r="D78" s="26"/>
      <c r="E78" s="26"/>
      <c r="F78" s="26"/>
      <c r="G78" s="26"/>
      <c r="H78" s="92"/>
      <c r="I78" s="165"/>
      <c r="J78" s="165"/>
      <c r="K78" s="165"/>
      <c r="L78" s="165"/>
      <c r="M78" s="165"/>
      <c r="N78" s="165"/>
      <c r="O78" s="165"/>
      <c r="P78" s="26"/>
      <c r="Q78" s="26"/>
    </row>
    <row r="79" spans="1:18">
      <c r="A79" s="26"/>
      <c r="B79" s="26"/>
      <c r="C79" s="35"/>
      <c r="D79" s="27"/>
      <c r="E79" s="27"/>
      <c r="F79" s="31"/>
      <c r="G79" s="27"/>
      <c r="H79" s="93"/>
      <c r="I79" s="27"/>
      <c r="J79" s="26"/>
      <c r="K79" s="26"/>
      <c r="L79" s="27"/>
      <c r="M79" s="27"/>
      <c r="N79" s="163"/>
      <c r="O79" s="164"/>
      <c r="P79" s="27"/>
      <c r="Q79" s="27"/>
    </row>
    <row r="80" spans="1:18">
      <c r="A80" s="26"/>
      <c r="B80" s="26"/>
      <c r="C80" s="26"/>
      <c r="D80" s="27"/>
      <c r="E80" s="27"/>
      <c r="F80" s="27"/>
      <c r="G80" s="27"/>
      <c r="H80" s="28"/>
      <c r="I80" s="27"/>
      <c r="J80" s="26"/>
      <c r="K80" s="27"/>
      <c r="L80" s="27"/>
      <c r="M80" s="27"/>
      <c r="N80" s="163"/>
      <c r="O80" s="164"/>
      <c r="P80" s="27"/>
      <c r="Q80" s="27"/>
    </row>
    <row r="81" spans="1:17">
      <c r="A81" s="26"/>
      <c r="B81" s="26"/>
      <c r="C81" s="26"/>
      <c r="D81" s="27"/>
      <c r="E81" s="27"/>
      <c r="F81" s="30"/>
      <c r="G81" s="27"/>
      <c r="H81" s="28"/>
      <c r="I81" s="30"/>
      <c r="J81" s="26"/>
      <c r="K81" s="27"/>
      <c r="L81" s="27"/>
      <c r="M81" s="27"/>
      <c r="N81" s="27"/>
      <c r="O81" s="129">
        <f>+O79+O80</f>
        <v>0</v>
      </c>
      <c r="P81" s="27"/>
      <c r="Q81" s="26"/>
    </row>
    <row r="82" spans="1:17">
      <c r="A82" s="26"/>
      <c r="B82" s="26"/>
      <c r="C82" s="35"/>
      <c r="D82" s="27"/>
      <c r="E82" s="27"/>
      <c r="F82" s="31"/>
      <c r="G82" s="27"/>
      <c r="H82" s="28"/>
      <c r="I82" s="27"/>
      <c r="J82" s="26"/>
      <c r="K82" s="94"/>
      <c r="L82" s="94"/>
      <c r="M82" s="27"/>
      <c r="N82" s="27"/>
      <c r="O82" s="27"/>
      <c r="P82" s="27"/>
      <c r="Q82" s="26"/>
    </row>
    <row r="83" spans="1:17">
      <c r="A83" s="26"/>
      <c r="B83" s="26"/>
      <c r="C83" s="26"/>
      <c r="D83" s="27"/>
      <c r="E83" s="27"/>
      <c r="F83" s="27"/>
      <c r="G83" s="27"/>
      <c r="H83" s="28"/>
      <c r="I83" s="27"/>
      <c r="J83" s="27"/>
      <c r="K83" s="26"/>
      <c r="L83" s="26"/>
      <c r="M83" s="27"/>
      <c r="N83" s="27"/>
      <c r="O83" s="27"/>
      <c r="P83" s="27"/>
      <c r="Q83" s="26"/>
    </row>
    <row r="84" spans="1:17">
      <c r="A84" s="26"/>
      <c r="B84" s="26"/>
      <c r="C84" s="26"/>
      <c r="D84" s="26"/>
      <c r="E84" s="26"/>
      <c r="F84" s="26"/>
      <c r="G84" s="26"/>
      <c r="H84" s="95"/>
      <c r="I84" s="26"/>
      <c r="J84" s="26"/>
      <c r="K84" s="26"/>
      <c r="L84" s="26"/>
      <c r="M84" s="26"/>
      <c r="N84" s="26"/>
      <c r="O84" s="96"/>
      <c r="P84" s="96"/>
      <c r="Q84" s="96"/>
    </row>
    <row r="85" spans="1:17">
      <c r="A85" s="26"/>
      <c r="B85" s="26"/>
      <c r="C85" s="26"/>
      <c r="D85" s="26"/>
      <c r="E85" s="26"/>
      <c r="F85" s="26"/>
      <c r="G85" s="26"/>
      <c r="H85" s="95"/>
      <c r="I85" s="26"/>
      <c r="J85" s="26"/>
      <c r="K85" s="26"/>
      <c r="L85" s="26"/>
      <c r="M85" s="26"/>
      <c r="N85" s="26"/>
      <c r="O85" s="96"/>
      <c r="P85" s="96"/>
      <c r="Q85" s="96"/>
    </row>
    <row r="86" spans="1:17">
      <c r="A86" s="97"/>
      <c r="B86" s="97"/>
      <c r="C86" s="97"/>
      <c r="D86" s="26"/>
      <c r="E86" s="26"/>
      <c r="F86" s="26"/>
      <c r="G86" s="26"/>
      <c r="H86" s="95"/>
      <c r="I86" s="26"/>
      <c r="J86" s="26"/>
      <c r="K86" s="26"/>
      <c r="L86" s="26"/>
      <c r="M86" s="26"/>
      <c r="N86" s="26"/>
      <c r="O86" s="96"/>
      <c r="P86" s="96"/>
      <c r="Q86" s="96"/>
    </row>
    <row r="87" spans="1:17" s="34" customFormat="1">
      <c r="A87" s="98"/>
      <c r="B87" s="99"/>
      <c r="C87" s="99"/>
      <c r="D87" s="100"/>
      <c r="E87" s="100"/>
      <c r="F87" s="100"/>
      <c r="G87" s="100"/>
      <c r="H87" s="101"/>
      <c r="I87" s="100"/>
      <c r="J87" s="100"/>
      <c r="K87" s="100"/>
      <c r="L87" s="100"/>
      <c r="M87" s="100"/>
      <c r="N87" s="100"/>
      <c r="O87" s="102"/>
      <c r="P87" s="102"/>
      <c r="Q87" s="102"/>
    </row>
    <row r="88" spans="1:17">
      <c r="A88" s="103"/>
      <c r="B88" s="103"/>
      <c r="C88" s="103"/>
      <c r="D88" s="26"/>
      <c r="E88" s="26"/>
      <c r="F88" s="26"/>
      <c r="G88" s="26"/>
      <c r="H88" s="95"/>
      <c r="I88" s="26"/>
      <c r="J88" s="26"/>
      <c r="K88" s="26"/>
      <c r="L88" s="26"/>
      <c r="M88" s="26"/>
      <c r="N88" s="26"/>
      <c r="O88" s="26"/>
      <c r="P88" s="26"/>
      <c r="Q88" s="26"/>
    </row>
    <row r="89" spans="1:17" s="34" customFormat="1" ht="12.75" customHeight="1">
      <c r="A89" s="211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</row>
    <row r="90" spans="1:17" ht="12.75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</row>
    <row r="91" spans="1:17">
      <c r="A91" s="103"/>
      <c r="B91" s="103"/>
      <c r="C91" s="103"/>
      <c r="D91" s="26"/>
      <c r="E91" s="26"/>
      <c r="F91" s="26"/>
      <c r="G91" s="26"/>
      <c r="H91" s="95"/>
      <c r="I91" s="26"/>
      <c r="J91" s="26"/>
      <c r="K91" s="26"/>
      <c r="L91" s="26"/>
      <c r="M91" s="26"/>
      <c r="N91" s="26"/>
      <c r="O91" s="26"/>
      <c r="P91" s="26"/>
      <c r="Q91" s="26"/>
    </row>
    <row r="92" spans="1:17">
      <c r="A92" s="103"/>
      <c r="B92" s="103"/>
      <c r="C92" s="103"/>
      <c r="D92" s="26"/>
      <c r="E92" s="26"/>
      <c r="F92" s="26"/>
      <c r="G92" s="26"/>
      <c r="H92" s="95"/>
      <c r="I92" s="26"/>
      <c r="J92" s="26"/>
      <c r="K92" s="26"/>
      <c r="L92" s="26"/>
      <c r="M92" s="26"/>
      <c r="N92" s="26"/>
      <c r="O92" s="26"/>
      <c r="P92" s="26"/>
      <c r="Q92" s="26"/>
    </row>
    <row r="93" spans="1:17">
      <c r="A93" s="104"/>
      <c r="B93" s="104"/>
      <c r="C93" s="104"/>
      <c r="D93" s="91"/>
      <c r="E93" s="91"/>
      <c r="F93" s="91"/>
      <c r="G93" s="91"/>
      <c r="H93" s="105"/>
      <c r="I93" s="26"/>
      <c r="J93" s="26"/>
      <c r="K93" s="26"/>
      <c r="L93" s="26"/>
      <c r="M93" s="26"/>
      <c r="N93" s="26"/>
      <c r="O93" s="26"/>
      <c r="P93" s="26"/>
      <c r="Q93" s="26"/>
    </row>
    <row r="94" spans="1:17">
      <c r="A94" s="103"/>
      <c r="B94" s="103"/>
      <c r="C94" s="103"/>
      <c r="D94" s="26"/>
      <c r="E94" s="26"/>
      <c r="F94" s="26"/>
      <c r="G94" s="26"/>
      <c r="H94" s="95"/>
      <c r="I94" s="26"/>
      <c r="J94" s="26"/>
      <c r="K94" s="26"/>
      <c r="L94" s="26"/>
      <c r="M94" s="26"/>
      <c r="N94" s="26"/>
      <c r="O94" s="26"/>
      <c r="P94" s="26"/>
      <c r="Q94" s="26"/>
    </row>
    <row r="95" spans="1:17">
      <c r="A95" s="103"/>
      <c r="B95" s="103"/>
      <c r="C95" s="103"/>
      <c r="D95" s="26"/>
      <c r="E95" s="26"/>
      <c r="F95" s="26"/>
      <c r="G95" s="26"/>
      <c r="H95" s="95"/>
      <c r="I95" s="26"/>
      <c r="J95" s="26"/>
      <c r="K95" s="26"/>
      <c r="L95" s="26"/>
      <c r="M95" s="26"/>
      <c r="N95" s="26"/>
      <c r="O95" s="26"/>
      <c r="P95" s="26"/>
      <c r="Q95" s="26"/>
    </row>
    <row r="96" spans="1:17" ht="15">
      <c r="A96" s="48"/>
      <c r="B96" s="48"/>
      <c r="C96" s="48"/>
      <c r="D96" s="47"/>
      <c r="E96" s="47"/>
      <c r="F96" s="47"/>
      <c r="G96" s="47"/>
      <c r="H96" s="51"/>
      <c r="I96" s="47"/>
      <c r="J96" s="47"/>
      <c r="K96" s="47"/>
      <c r="L96" s="47"/>
      <c r="M96" s="47"/>
      <c r="N96" s="47"/>
      <c r="O96" s="47"/>
      <c r="P96" s="47"/>
      <c r="Q96" s="47"/>
    </row>
    <row r="97" spans="1:17" s="25" customFormat="1" ht="15">
      <c r="A97" s="49"/>
      <c r="B97" s="49"/>
      <c r="C97" s="49"/>
      <c r="D97" s="46"/>
      <c r="E97" s="46"/>
      <c r="F97" s="46"/>
      <c r="G97" s="46"/>
      <c r="H97" s="52"/>
      <c r="I97" s="46"/>
      <c r="J97" s="46"/>
      <c r="K97" s="46"/>
      <c r="L97" s="46"/>
      <c r="M97" s="46"/>
      <c r="N97" s="46"/>
      <c r="O97" s="46"/>
      <c r="P97" s="46"/>
      <c r="Q97" s="46"/>
    </row>
    <row r="98" spans="1:17" ht="15">
      <c r="A98" s="48"/>
      <c r="B98" s="48"/>
      <c r="C98" s="48"/>
      <c r="D98" s="47"/>
      <c r="E98" s="47"/>
      <c r="F98" s="47"/>
      <c r="G98" s="47"/>
      <c r="H98" s="51"/>
      <c r="I98" s="47"/>
      <c r="J98" s="47"/>
      <c r="K98" s="47"/>
      <c r="L98" s="47"/>
      <c r="M98" s="47"/>
      <c r="N98" s="47"/>
      <c r="O98" s="47"/>
      <c r="P98" s="47"/>
      <c r="Q98" s="47"/>
    </row>
    <row r="99" spans="1:17" ht="15">
      <c r="A99" s="48"/>
      <c r="B99" s="50"/>
      <c r="C99" s="50"/>
      <c r="D99" s="47"/>
      <c r="E99" s="47"/>
      <c r="F99" s="47"/>
      <c r="G99" s="47"/>
      <c r="H99" s="51"/>
      <c r="I99" s="47"/>
      <c r="J99" s="47"/>
      <c r="K99" s="47"/>
      <c r="L99" s="47"/>
      <c r="M99" s="47"/>
      <c r="N99" s="47"/>
      <c r="O99" s="47"/>
      <c r="P99" s="47"/>
      <c r="Q99" s="47"/>
    </row>
    <row r="100" spans="1:17" ht="15">
      <c r="A100" s="48"/>
      <c r="B100" s="50"/>
      <c r="C100" s="50"/>
      <c r="D100" s="47"/>
      <c r="E100" s="47"/>
      <c r="F100" s="47"/>
      <c r="G100" s="47"/>
      <c r="H100" s="51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17" ht="15">
      <c r="A101" s="48"/>
      <c r="B101" s="50"/>
      <c r="C101" s="50"/>
      <c r="D101" s="47"/>
      <c r="E101" s="47"/>
      <c r="F101" s="47"/>
      <c r="G101" s="47"/>
      <c r="H101" s="51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17" ht="15">
      <c r="A102" s="47"/>
      <c r="B102" s="47"/>
      <c r="C102" s="47"/>
      <c r="D102" s="47"/>
      <c r="E102" s="47"/>
      <c r="F102" s="47"/>
      <c r="G102" s="47"/>
      <c r="H102" s="51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1:17" ht="15">
      <c r="A103" s="47"/>
      <c r="B103" s="47"/>
      <c r="C103" s="47"/>
      <c r="D103" s="47"/>
      <c r="E103" s="47"/>
      <c r="F103" s="47"/>
      <c r="G103" s="47"/>
      <c r="H103" s="51"/>
      <c r="I103" s="47"/>
      <c r="J103" s="47"/>
      <c r="K103" s="47"/>
      <c r="L103" s="47"/>
      <c r="M103" s="47"/>
      <c r="N103" s="47"/>
      <c r="O103" s="47"/>
      <c r="P103" s="47"/>
      <c r="Q103" s="47"/>
    </row>
  </sheetData>
  <mergeCells count="23">
    <mergeCell ref="I4:O4"/>
    <mergeCell ref="P4:Q4"/>
    <mergeCell ref="A6:A7"/>
    <mergeCell ref="B6:B7"/>
    <mergeCell ref="C6:C7"/>
    <mergeCell ref="D6:D7"/>
    <mergeCell ref="E6:E7"/>
    <mergeCell ref="F6:F7"/>
    <mergeCell ref="G6:G7"/>
    <mergeCell ref="H6:H7"/>
    <mergeCell ref="I6:O6"/>
    <mergeCell ref="P6:Q6"/>
    <mergeCell ref="A8:G8"/>
    <mergeCell ref="A68:Q68"/>
    <mergeCell ref="A31:Q31"/>
    <mergeCell ref="G72:H72"/>
    <mergeCell ref="A90:Q90"/>
    <mergeCell ref="A89:Q89"/>
    <mergeCell ref="A71:H71"/>
    <mergeCell ref="A30:H30"/>
    <mergeCell ref="A17:H17"/>
    <mergeCell ref="A16:H16"/>
    <mergeCell ref="A67:H67"/>
  </mergeCells>
  <dataValidations count="1">
    <dataValidation type="list" allowBlank="1" showInputMessage="1" showErrorMessage="1" sqref="B72" xr:uid="{00000000-0002-0000-0100-000000000000}">
      <formula1>#REF!</formula1>
    </dataValidation>
  </dataValidations>
  <printOptions horizontalCentered="1"/>
  <pageMargins left="0.11811023622047245" right="0.35433070866141736" top="0.74803149606299213" bottom="0.74803149606299213" header="0.11811023622047245" footer="0.11811023622047245"/>
  <pageSetup paperSize="5" scale="50" fitToHeight="0" orientation="landscape" r:id="rId1"/>
  <headerFooter>
    <oddHeader xml:space="preserve">&amp;L
&amp;R
</oddHead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tabSelected="1" view="pageBreakPreview" zoomScale="70" zoomScaleNormal="70" zoomScaleSheetLayoutView="70" workbookViewId="0">
      <selection activeCell="O20" sqref="O20"/>
    </sheetView>
  </sheetViews>
  <sheetFormatPr baseColWidth="10" defaultColWidth="11.42578125" defaultRowHeight="12.75"/>
  <cols>
    <col min="1" max="1" width="15.28515625" style="32" customWidth="1"/>
    <col min="2" max="2" width="20.7109375" style="32" customWidth="1"/>
    <col min="3" max="3" width="22.28515625" style="32" customWidth="1"/>
    <col min="4" max="4" width="29.7109375" style="32" customWidth="1"/>
    <col min="5" max="5" width="15.85546875" style="32" customWidth="1"/>
    <col min="6" max="6" width="16.85546875" style="32" customWidth="1"/>
    <col min="7" max="7" width="22.7109375" style="32" customWidth="1"/>
    <col min="8" max="8" width="15.85546875" style="53" customWidth="1"/>
    <col min="9" max="9" width="17.7109375" style="32" customWidth="1"/>
    <col min="10" max="10" width="17.140625" style="32" customWidth="1"/>
    <col min="11" max="11" width="17.5703125" style="32" customWidth="1"/>
    <col min="12" max="12" width="20.5703125" style="32" customWidth="1"/>
    <col min="13" max="14" width="17.140625" style="32" customWidth="1"/>
    <col min="15" max="15" width="17.28515625" style="32" customWidth="1"/>
    <col min="16" max="16" width="16.28515625" style="32" customWidth="1"/>
    <col min="17" max="17" width="14.5703125" style="32" customWidth="1"/>
    <col min="18" max="18" width="13.5703125" style="32" bestFit="1" customWidth="1"/>
    <col min="19" max="16384" width="11.42578125" style="32"/>
  </cols>
  <sheetData>
    <row r="1" spans="1:18" s="111" customFormat="1" ht="19.5">
      <c r="A1" s="169"/>
      <c r="B1" s="170" t="s">
        <v>160</v>
      </c>
      <c r="C1" s="124"/>
      <c r="D1" s="124"/>
      <c r="E1" s="124"/>
      <c r="F1" s="27"/>
      <c r="G1" s="27"/>
      <c r="H1" s="28"/>
      <c r="I1" s="27"/>
      <c r="J1" s="27"/>
      <c r="K1" s="27"/>
      <c r="L1" s="27"/>
      <c r="M1" s="27"/>
      <c r="N1" s="27"/>
      <c r="O1" s="167" t="s">
        <v>138</v>
      </c>
      <c r="P1" s="125"/>
      <c r="Q1" s="126"/>
    </row>
    <row r="2" spans="1:18" s="111" customFormat="1" ht="20.100000000000001" customHeight="1">
      <c r="A2" s="30"/>
      <c r="B2" s="171" t="s">
        <v>282</v>
      </c>
      <c r="C2" s="30"/>
      <c r="D2" s="27"/>
      <c r="E2" s="30"/>
      <c r="F2" s="30"/>
      <c r="G2" s="30"/>
      <c r="H2" s="92"/>
      <c r="I2" s="30"/>
      <c r="J2" s="30"/>
      <c r="K2" s="30"/>
      <c r="L2" s="30"/>
      <c r="M2" s="30"/>
      <c r="N2" s="30"/>
      <c r="O2" s="30"/>
      <c r="P2" s="30"/>
      <c r="Q2" s="27"/>
    </row>
    <row r="3" spans="1:18" s="111" customFormat="1" ht="20.100000000000001" customHeight="1">
      <c r="A3" s="168"/>
      <c r="B3" s="171" t="s">
        <v>324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7"/>
    </row>
    <row r="4" spans="1:18" s="127" customFormat="1" ht="20.100000000000001" customHeight="1">
      <c r="A4" s="173"/>
      <c r="B4" s="173"/>
      <c r="C4" s="173"/>
      <c r="D4" s="173"/>
      <c r="E4" s="173"/>
      <c r="F4" s="173"/>
      <c r="G4" s="173"/>
      <c r="H4" s="173"/>
      <c r="I4" s="224"/>
      <c r="J4" s="224"/>
      <c r="K4" s="224"/>
      <c r="L4" s="224"/>
      <c r="M4" s="224"/>
      <c r="N4" s="224"/>
      <c r="O4" s="224"/>
      <c r="P4" s="224"/>
      <c r="Q4" s="224"/>
    </row>
    <row r="5" spans="1:18" s="127" customFormat="1" ht="20.100000000000001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</row>
    <row r="6" spans="1:18" s="33" customFormat="1" ht="19.5" customHeight="1">
      <c r="A6" s="225" t="s">
        <v>189</v>
      </c>
      <c r="B6" s="225" t="s">
        <v>125</v>
      </c>
      <c r="C6" s="225" t="s">
        <v>126</v>
      </c>
      <c r="D6" s="225" t="s">
        <v>127</v>
      </c>
      <c r="E6" s="225" t="s">
        <v>128</v>
      </c>
      <c r="F6" s="225" t="s">
        <v>129</v>
      </c>
      <c r="G6" s="225" t="s">
        <v>122</v>
      </c>
      <c r="H6" s="225" t="s">
        <v>2</v>
      </c>
      <c r="I6" s="225" t="s">
        <v>121</v>
      </c>
      <c r="J6" s="225"/>
      <c r="K6" s="225"/>
      <c r="L6" s="225"/>
      <c r="M6" s="225"/>
      <c r="N6" s="225"/>
      <c r="O6" s="225"/>
      <c r="P6" s="227" t="s">
        <v>130</v>
      </c>
      <c r="Q6" s="227"/>
    </row>
    <row r="7" spans="1:18" s="33" customFormat="1" ht="38.25" customHeight="1">
      <c r="A7" s="225"/>
      <c r="B7" s="225"/>
      <c r="C7" s="225"/>
      <c r="D7" s="225"/>
      <c r="E7" s="225"/>
      <c r="F7" s="226"/>
      <c r="G7" s="226"/>
      <c r="H7" s="225"/>
      <c r="I7" s="175" t="s">
        <v>123</v>
      </c>
      <c r="J7" s="175" t="s">
        <v>131</v>
      </c>
      <c r="K7" s="175" t="s">
        <v>132</v>
      </c>
      <c r="L7" s="175" t="s">
        <v>133</v>
      </c>
      <c r="M7" s="175" t="s">
        <v>124</v>
      </c>
      <c r="N7" s="175" t="s">
        <v>134</v>
      </c>
      <c r="O7" s="175" t="s">
        <v>135</v>
      </c>
      <c r="P7" s="174" t="s">
        <v>136</v>
      </c>
      <c r="Q7" s="174" t="s">
        <v>137</v>
      </c>
      <c r="R7" s="42"/>
    </row>
    <row r="8" spans="1:18" s="33" customFormat="1" ht="27.6" customHeight="1">
      <c r="A8" s="203" t="s">
        <v>157</v>
      </c>
      <c r="B8" s="203"/>
      <c r="C8" s="203"/>
      <c r="D8" s="203"/>
      <c r="E8" s="203"/>
      <c r="F8" s="203"/>
      <c r="G8" s="203"/>
      <c r="H8" s="75"/>
      <c r="I8" s="172"/>
      <c r="J8" s="172"/>
      <c r="K8" s="172"/>
      <c r="L8" s="172"/>
      <c r="M8" s="172"/>
      <c r="N8" s="172"/>
      <c r="O8" s="172"/>
      <c r="P8" s="75"/>
      <c r="Q8" s="75"/>
      <c r="R8" s="39"/>
    </row>
    <row r="9" spans="1:18" s="41" customFormat="1" ht="55.15" customHeight="1">
      <c r="A9" s="57" t="s">
        <v>323</v>
      </c>
      <c r="B9" s="37" t="s">
        <v>221</v>
      </c>
      <c r="C9" s="36" t="s">
        <v>157</v>
      </c>
      <c r="D9" s="81" t="s">
        <v>325</v>
      </c>
      <c r="E9" s="54" t="s">
        <v>227</v>
      </c>
      <c r="F9" s="38" t="s">
        <v>233</v>
      </c>
      <c r="G9" s="69" t="s">
        <v>233</v>
      </c>
      <c r="H9" s="158">
        <v>45</v>
      </c>
      <c r="I9" s="179">
        <v>52508</v>
      </c>
      <c r="J9" s="74">
        <v>52508</v>
      </c>
      <c r="K9" s="74">
        <v>52508</v>
      </c>
      <c r="L9" s="74">
        <v>52508</v>
      </c>
      <c r="M9" s="74">
        <v>52508</v>
      </c>
      <c r="N9" s="74">
        <v>52508</v>
      </c>
      <c r="O9" s="106">
        <f>+I9-N9</f>
        <v>0</v>
      </c>
      <c r="P9" s="107">
        <f>+N9/I9</f>
        <v>1</v>
      </c>
      <c r="Q9" s="107">
        <f t="shared" ref="Q9" si="0">+N9/I9</f>
        <v>1</v>
      </c>
      <c r="R9" s="40"/>
    </row>
    <row r="10" spans="1:18" s="41" customFormat="1" ht="26.45" customHeight="1">
      <c r="A10" s="221" t="s">
        <v>152</v>
      </c>
      <c r="B10" s="222"/>
      <c r="C10" s="222"/>
      <c r="D10" s="222"/>
      <c r="E10" s="222"/>
      <c r="F10" s="222"/>
      <c r="G10" s="222"/>
      <c r="H10" s="223"/>
      <c r="I10" s="77">
        <f t="shared" ref="I10:N10" si="1">SUM(I9:I9)</f>
        <v>52508</v>
      </c>
      <c r="J10" s="77">
        <f t="shared" si="1"/>
        <v>52508</v>
      </c>
      <c r="K10" s="77">
        <f t="shared" si="1"/>
        <v>52508</v>
      </c>
      <c r="L10" s="77">
        <f t="shared" si="1"/>
        <v>52508</v>
      </c>
      <c r="M10" s="77">
        <f t="shared" si="1"/>
        <v>52508</v>
      </c>
      <c r="N10" s="77">
        <f t="shared" si="1"/>
        <v>52508</v>
      </c>
      <c r="O10" s="150">
        <v>0</v>
      </c>
      <c r="P10" s="57"/>
      <c r="Q10" s="57"/>
      <c r="R10" s="40"/>
    </row>
    <row r="11" spans="1:18">
      <c r="A11" s="91"/>
      <c r="B11" s="26"/>
      <c r="C11" s="26"/>
      <c r="D11" s="26"/>
      <c r="E11" s="26"/>
      <c r="F11" s="26"/>
      <c r="G11" s="26"/>
      <c r="H11" s="92" t="s">
        <v>1</v>
      </c>
      <c r="I11" s="185">
        <f>+I10</f>
        <v>52508</v>
      </c>
      <c r="J11" s="185">
        <f t="shared" ref="J11:O11" si="2">+J10</f>
        <v>52508</v>
      </c>
      <c r="K11" s="185">
        <f t="shared" si="2"/>
        <v>52508</v>
      </c>
      <c r="L11" s="185">
        <f t="shared" si="2"/>
        <v>52508</v>
      </c>
      <c r="M11" s="185">
        <f t="shared" si="2"/>
        <v>52508</v>
      </c>
      <c r="N11" s="185">
        <f t="shared" si="2"/>
        <v>52508</v>
      </c>
      <c r="O11" s="185">
        <f t="shared" si="2"/>
        <v>0</v>
      </c>
      <c r="P11" s="26"/>
      <c r="Q11" s="26"/>
    </row>
    <row r="12" spans="1:18">
      <c r="A12" s="91"/>
      <c r="B12" s="26"/>
      <c r="C12" s="26"/>
      <c r="D12" s="26"/>
      <c r="E12" s="26"/>
      <c r="F12" s="26"/>
      <c r="G12" s="26"/>
      <c r="H12" s="92"/>
      <c r="I12" s="165"/>
      <c r="J12" s="165"/>
      <c r="K12" s="165"/>
      <c r="L12" s="165"/>
      <c r="M12" s="165"/>
      <c r="N12" s="165"/>
      <c r="O12" s="165"/>
      <c r="P12" s="26"/>
      <c r="Q12" s="26"/>
    </row>
    <row r="13" spans="1:18">
      <c r="A13" s="91"/>
      <c r="B13" s="26"/>
      <c r="C13" s="26"/>
      <c r="D13" s="26"/>
      <c r="E13" s="26"/>
      <c r="F13" s="26"/>
      <c r="G13" s="26"/>
      <c r="H13" s="92"/>
      <c r="I13" s="165"/>
      <c r="J13" s="165"/>
      <c r="K13" s="165"/>
      <c r="L13" s="165"/>
      <c r="M13" s="165"/>
      <c r="N13" s="165"/>
      <c r="O13" s="165"/>
      <c r="P13" s="26"/>
      <c r="Q13" s="26"/>
    </row>
    <row r="14" spans="1:18">
      <c r="A14" s="91"/>
      <c r="B14" s="26"/>
      <c r="C14" s="26"/>
      <c r="D14" s="26"/>
      <c r="E14" s="26"/>
      <c r="F14" s="26"/>
      <c r="G14" s="26"/>
      <c r="H14" s="92"/>
      <c r="I14" s="165"/>
      <c r="J14" s="165"/>
      <c r="K14" s="165"/>
      <c r="L14" s="165"/>
      <c r="M14" s="165"/>
      <c r="N14" s="165"/>
      <c r="O14" s="165"/>
      <c r="P14" s="26"/>
      <c r="Q14" s="26"/>
    </row>
    <row r="15" spans="1:18">
      <c r="A15" s="91"/>
      <c r="B15" s="26"/>
      <c r="C15" s="26"/>
      <c r="D15" s="26"/>
      <c r="E15" s="26"/>
      <c r="F15" s="26"/>
      <c r="G15" s="26"/>
      <c r="H15" s="92"/>
      <c r="I15" s="165"/>
      <c r="J15" s="165"/>
      <c r="K15" s="165"/>
      <c r="L15" s="165"/>
      <c r="M15" s="165"/>
      <c r="N15" s="165"/>
      <c r="O15" s="165"/>
      <c r="P15" s="26"/>
      <c r="Q15" s="26"/>
    </row>
    <row r="16" spans="1:18">
      <c r="A16" s="91"/>
      <c r="B16" s="26"/>
      <c r="C16" s="26"/>
      <c r="D16" s="26"/>
      <c r="E16" s="26"/>
      <c r="F16" s="26"/>
      <c r="G16" s="26"/>
      <c r="H16" s="92"/>
      <c r="I16" s="165"/>
      <c r="J16" s="165"/>
      <c r="K16" s="165"/>
      <c r="L16" s="165"/>
      <c r="M16" s="165"/>
      <c r="N16" s="165"/>
      <c r="O16" s="165"/>
      <c r="P16" s="26"/>
      <c r="Q16" s="26"/>
    </row>
    <row r="17" spans="1:17">
      <c r="A17" s="26"/>
      <c r="B17" s="26"/>
      <c r="C17" s="35"/>
      <c r="D17" s="27"/>
      <c r="E17" s="27"/>
      <c r="F17" s="31"/>
      <c r="G17" s="27"/>
      <c r="H17" s="93"/>
      <c r="I17" s="27"/>
      <c r="J17" s="26"/>
      <c r="K17" s="26"/>
      <c r="L17" s="27"/>
      <c r="M17" s="27"/>
      <c r="N17" s="163"/>
      <c r="O17" s="164"/>
      <c r="P17" s="27"/>
      <c r="Q17" s="27"/>
    </row>
    <row r="18" spans="1:17">
      <c r="A18" s="26"/>
      <c r="B18" s="26"/>
      <c r="C18" s="26"/>
      <c r="D18" s="27"/>
      <c r="E18" s="27"/>
      <c r="F18" s="27"/>
      <c r="G18" s="27"/>
      <c r="H18" s="28"/>
      <c r="I18" s="27"/>
      <c r="J18" s="26"/>
      <c r="K18" s="27"/>
      <c r="L18" s="27"/>
      <c r="M18" s="27"/>
      <c r="N18" s="163"/>
      <c r="O18" s="164"/>
      <c r="P18" s="27"/>
      <c r="Q18" s="27"/>
    </row>
    <row r="19" spans="1:17">
      <c r="A19" s="26"/>
      <c r="B19" s="26"/>
      <c r="C19" s="26"/>
      <c r="D19" s="27"/>
      <c r="E19" s="27"/>
      <c r="F19" s="30"/>
      <c r="G19" s="27"/>
      <c r="H19" s="28"/>
      <c r="I19" s="30"/>
      <c r="J19" s="26"/>
      <c r="K19" s="27"/>
      <c r="L19" s="27"/>
      <c r="M19" s="27"/>
      <c r="N19" s="27"/>
      <c r="O19" s="129">
        <f>+O17+O18</f>
        <v>0</v>
      </c>
      <c r="P19" s="27"/>
      <c r="Q19" s="26"/>
    </row>
    <row r="20" spans="1:17">
      <c r="A20" s="26"/>
      <c r="B20" s="26"/>
      <c r="C20" s="35"/>
      <c r="D20" s="27"/>
      <c r="E20" s="27"/>
      <c r="F20" s="31"/>
      <c r="G20" s="27"/>
      <c r="H20" s="28"/>
      <c r="I20" s="27"/>
      <c r="J20" s="26"/>
      <c r="K20" s="94"/>
      <c r="L20" s="94"/>
      <c r="M20" s="27"/>
      <c r="N20" s="27"/>
      <c r="O20" s="27"/>
      <c r="P20" s="27"/>
      <c r="Q20" s="26"/>
    </row>
    <row r="21" spans="1:17">
      <c r="A21" s="26"/>
      <c r="B21" s="26"/>
      <c r="C21" s="26"/>
      <c r="D21" s="27"/>
      <c r="E21" s="27"/>
      <c r="F21" s="27"/>
      <c r="G21" s="27"/>
      <c r="H21" s="28"/>
      <c r="I21" s="27"/>
      <c r="J21" s="27"/>
      <c r="K21" s="26"/>
      <c r="L21" s="26"/>
      <c r="M21" s="27"/>
      <c r="N21" s="27"/>
      <c r="O21" s="27"/>
      <c r="P21" s="27"/>
      <c r="Q21" s="26"/>
    </row>
    <row r="22" spans="1:17">
      <c r="A22" s="26"/>
      <c r="B22" s="26"/>
      <c r="C22" s="26"/>
      <c r="D22" s="26"/>
      <c r="E22" s="26"/>
      <c r="F22" s="26"/>
      <c r="G22" s="26"/>
      <c r="H22" s="95"/>
      <c r="I22" s="26"/>
      <c r="J22" s="26"/>
      <c r="K22" s="26"/>
      <c r="L22" s="26"/>
      <c r="M22" s="26"/>
      <c r="N22" s="26"/>
      <c r="O22" s="96"/>
      <c r="P22" s="96"/>
      <c r="Q22" s="96"/>
    </row>
    <row r="23" spans="1:17">
      <c r="A23" s="26"/>
      <c r="B23" s="26"/>
      <c r="C23" s="26"/>
      <c r="D23" s="26"/>
      <c r="E23" s="26"/>
      <c r="F23" s="26"/>
      <c r="G23" s="26"/>
      <c r="H23" s="95"/>
      <c r="I23" s="26"/>
      <c r="J23" s="26"/>
      <c r="K23" s="26"/>
      <c r="L23" s="26"/>
      <c r="M23" s="26"/>
      <c r="N23" s="26"/>
      <c r="O23" s="96"/>
      <c r="P23" s="96"/>
      <c r="Q23" s="96"/>
    </row>
    <row r="24" spans="1:17">
      <c r="A24" s="97"/>
      <c r="B24" s="97"/>
      <c r="C24" s="97"/>
      <c r="D24" s="26"/>
      <c r="E24" s="26"/>
      <c r="F24" s="26"/>
      <c r="G24" s="26"/>
      <c r="H24" s="95"/>
      <c r="I24" s="26"/>
      <c r="J24" s="26"/>
      <c r="K24" s="26"/>
      <c r="L24" s="26"/>
      <c r="M24" s="26"/>
      <c r="N24" s="26"/>
      <c r="O24" s="96"/>
      <c r="P24" s="96"/>
      <c r="Q24" s="96"/>
    </row>
    <row r="25" spans="1:17" s="34" customFormat="1">
      <c r="A25" s="98"/>
      <c r="B25" s="99"/>
      <c r="C25" s="99"/>
      <c r="D25" s="100"/>
      <c r="E25" s="100"/>
      <c r="F25" s="100"/>
      <c r="G25" s="100"/>
      <c r="H25" s="101"/>
      <c r="I25" s="100"/>
      <c r="J25" s="100"/>
      <c r="K25" s="100"/>
      <c r="L25" s="100"/>
      <c r="M25" s="100"/>
      <c r="N25" s="100"/>
      <c r="O25" s="102"/>
      <c r="P25" s="102"/>
      <c r="Q25" s="102"/>
    </row>
    <row r="26" spans="1:17">
      <c r="A26" s="103"/>
      <c r="B26" s="103"/>
      <c r="C26" s="103"/>
      <c r="D26" s="26"/>
      <c r="E26" s="26"/>
      <c r="F26" s="26"/>
      <c r="G26" s="26"/>
      <c r="H26" s="95"/>
      <c r="I26" s="26"/>
      <c r="J26" s="26"/>
      <c r="K26" s="26"/>
      <c r="L26" s="26"/>
      <c r="M26" s="26"/>
      <c r="N26" s="26"/>
      <c r="O26" s="26"/>
      <c r="P26" s="26"/>
      <c r="Q26" s="26"/>
    </row>
    <row r="27" spans="1:17" s="34" customFormat="1" ht="12.75" customHeight="1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</row>
    <row r="28" spans="1:17" ht="12.75" customHeigh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</row>
    <row r="29" spans="1:17">
      <c r="A29" s="103"/>
      <c r="B29" s="103"/>
      <c r="C29" s="103"/>
      <c r="D29" s="26"/>
      <c r="E29" s="26"/>
      <c r="F29" s="26"/>
      <c r="G29" s="26"/>
      <c r="H29" s="95"/>
      <c r="I29" s="26"/>
      <c r="J29" s="26"/>
      <c r="K29" s="26"/>
      <c r="L29" s="26"/>
      <c r="M29" s="26"/>
      <c r="N29" s="26"/>
      <c r="O29" s="26"/>
      <c r="P29" s="26"/>
      <c r="Q29" s="26"/>
    </row>
    <row r="30" spans="1:17">
      <c r="A30" s="103"/>
      <c r="B30" s="103"/>
      <c r="C30" s="103"/>
      <c r="D30" s="26"/>
      <c r="E30" s="26"/>
      <c r="F30" s="26"/>
      <c r="G30" s="26"/>
      <c r="H30" s="95"/>
      <c r="I30" s="26"/>
      <c r="J30" s="26"/>
      <c r="K30" s="26"/>
      <c r="L30" s="26"/>
      <c r="M30" s="26"/>
      <c r="N30" s="26"/>
      <c r="O30" s="26"/>
      <c r="P30" s="26"/>
      <c r="Q30" s="26"/>
    </row>
    <row r="31" spans="1:17">
      <c r="A31" s="104"/>
      <c r="B31" s="104"/>
      <c r="C31" s="104"/>
      <c r="D31" s="91"/>
      <c r="E31" s="91"/>
      <c r="F31" s="91"/>
      <c r="G31" s="91"/>
      <c r="H31" s="105"/>
      <c r="I31" s="26"/>
      <c r="J31" s="26"/>
      <c r="K31" s="26"/>
      <c r="L31" s="26"/>
      <c r="M31" s="26"/>
      <c r="N31" s="26"/>
      <c r="O31" s="26"/>
      <c r="P31" s="26"/>
      <c r="Q31" s="26"/>
    </row>
    <row r="32" spans="1:17">
      <c r="A32" s="103"/>
      <c r="B32" s="103"/>
      <c r="C32" s="103"/>
      <c r="D32" s="26"/>
      <c r="E32" s="26"/>
      <c r="F32" s="26"/>
      <c r="G32" s="26"/>
      <c r="H32" s="95"/>
      <c r="I32" s="26"/>
      <c r="J32" s="26"/>
      <c r="K32" s="26"/>
      <c r="L32" s="26"/>
      <c r="M32" s="26"/>
      <c r="N32" s="26"/>
      <c r="O32" s="26"/>
      <c r="P32" s="26"/>
      <c r="Q32" s="26"/>
    </row>
    <row r="33" spans="1:17">
      <c r="A33" s="103"/>
      <c r="B33" s="103"/>
      <c r="C33" s="103"/>
      <c r="D33" s="26"/>
      <c r="E33" s="26"/>
      <c r="F33" s="26"/>
      <c r="G33" s="26"/>
      <c r="H33" s="95"/>
      <c r="I33" s="26"/>
      <c r="J33" s="26"/>
      <c r="K33" s="26"/>
      <c r="L33" s="26"/>
      <c r="M33" s="26"/>
      <c r="N33" s="26"/>
      <c r="O33" s="26"/>
      <c r="P33" s="26"/>
      <c r="Q33" s="26"/>
    </row>
    <row r="34" spans="1:17" ht="15">
      <c r="A34" s="48"/>
      <c r="B34" s="48"/>
      <c r="C34" s="48"/>
      <c r="D34" s="47"/>
      <c r="E34" s="47"/>
      <c r="F34" s="47"/>
      <c r="G34" s="47"/>
      <c r="H34" s="51"/>
      <c r="I34" s="47"/>
      <c r="J34" s="47"/>
      <c r="K34" s="47"/>
      <c r="L34" s="47"/>
      <c r="M34" s="47"/>
      <c r="N34" s="47"/>
      <c r="O34" s="47"/>
      <c r="P34" s="47"/>
      <c r="Q34" s="47"/>
    </row>
    <row r="35" spans="1:17" s="25" customFormat="1" ht="15">
      <c r="A35" s="49"/>
      <c r="B35" s="49"/>
      <c r="C35" s="49"/>
      <c r="D35" s="46"/>
      <c r="E35" s="46"/>
      <c r="F35" s="46"/>
      <c r="G35" s="46"/>
      <c r="H35" s="52"/>
      <c r="I35" s="46"/>
      <c r="J35" s="46"/>
      <c r="K35" s="46"/>
      <c r="L35" s="46"/>
      <c r="M35" s="46"/>
      <c r="N35" s="46"/>
      <c r="O35" s="46"/>
      <c r="P35" s="46"/>
      <c r="Q35" s="46"/>
    </row>
    <row r="36" spans="1:17" ht="15">
      <c r="A36" s="48"/>
      <c r="B36" s="48"/>
      <c r="C36" s="48"/>
      <c r="D36" s="47"/>
      <c r="E36" s="47"/>
      <c r="F36" s="47"/>
      <c r="G36" s="47"/>
      <c r="H36" s="51"/>
      <c r="I36" s="47"/>
      <c r="J36" s="47"/>
      <c r="K36" s="47"/>
      <c r="L36" s="47"/>
      <c r="M36" s="47"/>
      <c r="N36" s="47"/>
      <c r="O36" s="47"/>
      <c r="P36" s="47"/>
      <c r="Q36" s="47"/>
    </row>
    <row r="37" spans="1:17" ht="15">
      <c r="A37" s="48"/>
      <c r="B37" s="50"/>
      <c r="C37" s="50"/>
      <c r="D37" s="47"/>
      <c r="E37" s="47"/>
      <c r="F37" s="47"/>
      <c r="G37" s="47"/>
      <c r="H37" s="51"/>
      <c r="I37" s="47"/>
      <c r="J37" s="47"/>
      <c r="K37" s="47"/>
      <c r="L37" s="47"/>
      <c r="M37" s="47"/>
      <c r="N37" s="47"/>
      <c r="O37" s="47"/>
      <c r="P37" s="47"/>
      <c r="Q37" s="47"/>
    </row>
    <row r="38" spans="1:17" ht="15">
      <c r="A38" s="48"/>
      <c r="B38" s="50"/>
      <c r="C38" s="50"/>
      <c r="D38" s="47"/>
      <c r="E38" s="47"/>
      <c r="F38" s="47"/>
      <c r="G38" s="47"/>
      <c r="H38" s="51"/>
      <c r="I38" s="47"/>
      <c r="J38" s="47"/>
      <c r="K38" s="47"/>
      <c r="L38" s="47"/>
      <c r="M38" s="47"/>
      <c r="N38" s="47"/>
      <c r="O38" s="47"/>
      <c r="P38" s="47"/>
      <c r="Q38" s="47"/>
    </row>
    <row r="39" spans="1:17" ht="15">
      <c r="A39" s="48"/>
      <c r="B39" s="50"/>
      <c r="C39" s="50"/>
      <c r="D39" s="47"/>
      <c r="E39" s="47"/>
      <c r="F39" s="47"/>
      <c r="G39" s="47"/>
      <c r="H39" s="51"/>
      <c r="I39" s="47"/>
      <c r="J39" s="47"/>
      <c r="K39" s="47"/>
      <c r="L39" s="47"/>
      <c r="M39" s="47"/>
      <c r="N39" s="47"/>
      <c r="O39" s="47"/>
      <c r="P39" s="47"/>
      <c r="Q39" s="47"/>
    </row>
    <row r="40" spans="1:17" ht="15">
      <c r="A40" s="47"/>
      <c r="B40" s="47"/>
      <c r="C40" s="47"/>
      <c r="D40" s="47"/>
      <c r="E40" s="47"/>
      <c r="F40" s="47"/>
      <c r="G40" s="47"/>
      <c r="H40" s="51"/>
      <c r="I40" s="47"/>
      <c r="J40" s="47"/>
      <c r="K40" s="47"/>
      <c r="L40" s="47"/>
      <c r="M40" s="47"/>
      <c r="N40" s="47"/>
      <c r="O40" s="47"/>
      <c r="P40" s="47"/>
      <c r="Q40" s="47"/>
    </row>
    <row r="41" spans="1:17" ht="15">
      <c r="A41" s="47"/>
      <c r="B41" s="47"/>
      <c r="C41" s="47"/>
      <c r="D41" s="47"/>
      <c r="E41" s="47"/>
      <c r="F41" s="47"/>
      <c r="G41" s="47"/>
      <c r="H41" s="51"/>
      <c r="I41" s="47"/>
      <c r="J41" s="47"/>
      <c r="K41" s="47"/>
      <c r="L41" s="47"/>
      <c r="M41" s="47"/>
      <c r="N41" s="47"/>
      <c r="O41" s="47"/>
      <c r="P41" s="47"/>
      <c r="Q41" s="47"/>
    </row>
  </sheetData>
  <mergeCells count="16">
    <mergeCell ref="I4:O4"/>
    <mergeCell ref="P4:Q4"/>
    <mergeCell ref="A6:A7"/>
    <mergeCell ref="B6:B7"/>
    <mergeCell ref="C6:C7"/>
    <mergeCell ref="D6:D7"/>
    <mergeCell ref="E6:E7"/>
    <mergeCell ref="F6:F7"/>
    <mergeCell ref="G6:G7"/>
    <mergeCell ref="H6:H7"/>
    <mergeCell ref="A28:Q28"/>
    <mergeCell ref="A27:Q27"/>
    <mergeCell ref="I6:O6"/>
    <mergeCell ref="P6:Q6"/>
    <mergeCell ref="A8:G8"/>
    <mergeCell ref="A10:H10"/>
  </mergeCells>
  <printOptions horizontalCentered="1"/>
  <pageMargins left="0.11811023622047245" right="0.27559055118110237" top="0.74803149606299213" bottom="0.74803149606299213" header="0.11811023622047245" footer="0.11811023622047245"/>
  <pageSetup paperSize="5" scale="50" fitToHeight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Indice</vt:lpstr>
      <vt:lpstr>OP-3 FAISM </vt:lpstr>
      <vt:lpstr>OP-3 PRODDER (GTO CTE)</vt:lpstr>
      <vt:lpstr>'OP-3 FAISM '!Área_de_impresión</vt:lpstr>
      <vt:lpstr>'OP-3 PRODDER (GTO CTE)'!Área_de_impresión</vt:lpstr>
      <vt:lpstr>'OP-3 FAISM '!Títulos_a_imprimir</vt:lpstr>
      <vt:lpstr>'OP-3 PRODDER (GTO CTE)'!Títulos_a_imprimir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Memo Luis</cp:lastModifiedBy>
  <cp:lastPrinted>2022-04-20T05:45:49Z</cp:lastPrinted>
  <dcterms:created xsi:type="dcterms:W3CDTF">2008-11-04T10:53:46Z</dcterms:created>
  <dcterms:modified xsi:type="dcterms:W3CDTF">2023-11-10T18:12:21Z</dcterms:modified>
</cp:coreProperties>
</file>