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XCEL\4.6. OP\"/>
    </mc:Choice>
  </mc:AlternateContent>
  <xr:revisionPtr revIDLastSave="0" documentId="13_ncr:1_{B0138528-707D-4A6B-A807-251EBE444C95}" xr6:coauthVersionLast="47" xr6:coauthVersionMax="47" xr10:uidLastSave="{00000000-0000-0000-0000-000000000000}"/>
  <bookViews>
    <workbookView xWindow="-120" yWindow="-120" windowWidth="20730" windowHeight="11040" tabRatio="755" firstSheet="1" activeTab="1" xr2:uid="{00000000-000D-0000-FFFF-FFFF00000000}"/>
  </bookViews>
  <sheets>
    <sheet name="Indice" sheetId="85" state="hidden" r:id="rId1"/>
    <sheet name="OP-1" sheetId="204" r:id="rId2"/>
  </sheets>
  <externalReferences>
    <externalReference r:id="rId3"/>
    <externalReference r:id="rId4"/>
    <externalReference r:id="rId5"/>
  </externalReferences>
  <definedNames>
    <definedName name="_xlnm.Print_Area" localSheetId="1">'OP-1'!$A$1:$L$105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1">'OP-1'!$A:$L,'OP-1'!$1:$7</definedName>
  </definedNames>
  <calcPr calcId="181029"/>
</workbook>
</file>

<file path=xl/calcChain.xml><?xml version="1.0" encoding="utf-8"?>
<calcChain xmlns="http://schemas.openxmlformats.org/spreadsheetml/2006/main">
  <c r="J74" i="204" l="1"/>
  <c r="I74" i="204"/>
  <c r="H74" i="204"/>
  <c r="I71" i="204"/>
  <c r="G74" i="204"/>
  <c r="F74" i="204"/>
  <c r="K67" i="204" l="1"/>
  <c r="F71" i="204" l="1"/>
  <c r="G71" i="204" l="1"/>
  <c r="G16" i="204"/>
  <c r="G67" i="204"/>
  <c r="F67" i="204"/>
  <c r="K16" i="204"/>
  <c r="F16" i="204"/>
  <c r="K30" i="204"/>
  <c r="G30" i="204"/>
  <c r="F30" i="204"/>
  <c r="F75" i="204" l="1"/>
  <c r="G75" i="204"/>
  <c r="H30" i="204"/>
  <c r="I30" i="204"/>
  <c r="J30" i="204"/>
  <c r="H16" i="204"/>
  <c r="I16" i="204"/>
  <c r="J16" i="204"/>
  <c r="H75" i="204" l="1"/>
  <c r="I75" i="204"/>
  <c r="J75" i="204"/>
</calcChain>
</file>

<file path=xl/sharedStrings.xml><?xml version="1.0" encoding="utf-8"?>
<sst xmlns="http://schemas.openxmlformats.org/spreadsheetml/2006/main" count="494" uniqueCount="279">
  <si>
    <t>NOMBRE</t>
  </si>
  <si>
    <t>Total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</si>
  <si>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</si>
  <si>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</si>
  <si>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</si>
  <si>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</si>
  <si>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</si>
  <si>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</si>
  <si>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</si>
  <si>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</si>
  <si>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</si>
  <si>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</si>
  <si>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</si>
  <si>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</si>
  <si>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</si>
  <si>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</si>
  <si>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</si>
  <si>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</si>
  <si>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</si>
  <si>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</si>
  <si>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</si>
  <si>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</si>
  <si>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</si>
  <si>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</si>
  <si>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</si>
  <si>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</si>
  <si>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</si>
  <si>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</si>
  <si>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</si>
  <si>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</si>
  <si>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</si>
  <si>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</si>
  <si>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</si>
  <si>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</si>
  <si>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</si>
  <si>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</si>
  <si>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</si>
  <si>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</si>
  <si>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</si>
  <si>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</si>
  <si>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</si>
  <si>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</si>
  <si>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</si>
  <si>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</si>
  <si>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</si>
  <si>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</si>
  <si>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</si>
  <si>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</si>
  <si>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</si>
  <si>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</si>
  <si>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</si>
  <si>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</si>
  <si>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</si>
  <si>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</si>
  <si>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</si>
  <si>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</si>
  <si>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</si>
  <si>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</si>
  <si>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</si>
  <si>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</si>
  <si>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</si>
  <si>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</si>
  <si>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</si>
  <si>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</si>
  <si>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</si>
  <si>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</si>
  <si>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</si>
  <si>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</si>
  <si>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</si>
  <si>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</si>
  <si>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</si>
  <si>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</si>
  <si>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</si>
  <si>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</si>
  <si>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</si>
  <si>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</si>
  <si>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</si>
  <si>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</si>
  <si>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</si>
  <si>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</si>
  <si>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</si>
  <si>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</si>
  <si>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</si>
  <si>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</si>
  <si>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</si>
  <si>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</si>
  <si>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</si>
  <si>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</si>
  <si>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</si>
  <si>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</si>
  <si>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</si>
  <si>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</si>
  <si>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</si>
  <si>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</si>
  <si>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</si>
  <si>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</si>
  <si>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</si>
  <si>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</si>
  <si>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</si>
  <si>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</si>
  <si>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</si>
  <si>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</si>
  <si>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</si>
  <si>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</si>
  <si>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</si>
  <si>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</si>
  <si>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</si>
  <si>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</si>
  <si>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</si>
  <si>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</si>
  <si>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</si>
  <si>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</si>
  <si>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</si>
  <si>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</si>
  <si>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</si>
  <si>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</si>
  <si>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</si>
  <si>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</si>
  <si>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</si>
  <si>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</si>
  <si>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Estructura financiera.</t>
  </si>
  <si>
    <t>Localidad y/o Colonia</t>
  </si>
  <si>
    <t>No.</t>
  </si>
  <si>
    <t>Clasificación</t>
  </si>
  <si>
    <t xml:space="preserve">Nombre y descripción </t>
  </si>
  <si>
    <t xml:space="preserve">Número de beneficiarios </t>
  </si>
  <si>
    <t>progr.</t>
  </si>
  <si>
    <t>del proyecto</t>
  </si>
  <si>
    <t>del proyecto.</t>
  </si>
  <si>
    <t>Origen del recurso.</t>
  </si>
  <si>
    <t>de</t>
  </si>
  <si>
    <t>ejecución.</t>
  </si>
  <si>
    <t>Formato OP-1</t>
  </si>
  <si>
    <t>Gasto</t>
  </si>
  <si>
    <t>Rubro del</t>
  </si>
  <si>
    <t>1.-</t>
  </si>
  <si>
    <t>2.-</t>
  </si>
  <si>
    <t>3.-</t>
  </si>
  <si>
    <t>5.-</t>
  </si>
  <si>
    <t>6.-</t>
  </si>
  <si>
    <t>7.-</t>
  </si>
  <si>
    <t>8.-</t>
  </si>
  <si>
    <t>9.-</t>
  </si>
  <si>
    <t>10.-</t>
  </si>
  <si>
    <t>FIMS-DF</t>
  </si>
  <si>
    <t>ADJUDICACION DIRECTA</t>
  </si>
  <si>
    <t xml:space="preserve">GASTOS INDIRECTOS </t>
  </si>
  <si>
    <t>11.-</t>
  </si>
  <si>
    <t>AYS: AGUA Y SANEAMIENTO</t>
  </si>
  <si>
    <t>VIV: VIVIENDA</t>
  </si>
  <si>
    <t>URB: URBANIZACION</t>
  </si>
  <si>
    <t>Subtotal por rubro Agua y Saneamiento</t>
  </si>
  <si>
    <t>Subtotal por rubro Vivienda</t>
  </si>
  <si>
    <t xml:space="preserve">Subtotal por rubro Urbanizacion </t>
  </si>
  <si>
    <t>Subtotal por rubro Gastos Indirectos</t>
  </si>
  <si>
    <t>14.-</t>
  </si>
  <si>
    <t>15.-</t>
  </si>
  <si>
    <t>16.-</t>
  </si>
  <si>
    <t>17.-</t>
  </si>
  <si>
    <t>18.-</t>
  </si>
  <si>
    <t>19.-</t>
  </si>
  <si>
    <t>20.-</t>
  </si>
  <si>
    <t>22.-</t>
  </si>
  <si>
    <t>23.-</t>
  </si>
  <si>
    <t>24.-</t>
  </si>
  <si>
    <t>25.-</t>
  </si>
  <si>
    <t>26.-</t>
  </si>
  <si>
    <t>27.-</t>
  </si>
  <si>
    <t>28.-</t>
  </si>
  <si>
    <t>29.-</t>
  </si>
  <si>
    <t>30.-</t>
  </si>
  <si>
    <t>31.-</t>
  </si>
  <si>
    <t>32.-</t>
  </si>
  <si>
    <t>33.-</t>
  </si>
  <si>
    <t>34.-</t>
  </si>
  <si>
    <t>35.-</t>
  </si>
  <si>
    <t>36.-</t>
  </si>
  <si>
    <t>37.-</t>
  </si>
  <si>
    <t>38.-</t>
  </si>
  <si>
    <t>39.-</t>
  </si>
  <si>
    <t xml:space="preserve"> Total</t>
  </si>
  <si>
    <t>21.-</t>
  </si>
  <si>
    <t xml:space="preserve">Ampliación de Pavimentación primera etapa en calle principal de la Comunidad de Los Organos, Municipio de Benito Juárez, Gro. </t>
  </si>
  <si>
    <t xml:space="preserve">Ampliación de Alumbrado Publico con tecnología led y celdas solares en calle Las Pozas tramo San Jerónimo - Las Tunas, Municipio de Benito Juárez, Gro. </t>
  </si>
  <si>
    <t>Construcción de Pavimentación en calle Las Flores en la localidad de Arenal de Gomez, Gro.</t>
  </si>
  <si>
    <t xml:space="preserve">Construcción de Pavimentación en Calle 24 de febrero en la comundiad de Hacienda de Cabañas, Gro. </t>
  </si>
  <si>
    <t>Construcción de Pavimentación en Calle Niños Heroes en la Comunidad de Hacienda de Cabañas, Gro.</t>
  </si>
  <si>
    <t>Ampliación de Alumbrado Público en la comunidad de Los Toros, municipio de benito juárez</t>
  </si>
  <si>
    <t>Ampliación de Alumbrado Público en Calle Industria colonia huizache en la comunidad de San Jerónimo de Juárez, Gro.</t>
  </si>
  <si>
    <t>Ampliación de Electrificación en Andador a un  costado de Colegio Bachilleres en la Colonia Miguel Hidalgo, San Jerónimo de Juárez, Gro.</t>
  </si>
  <si>
    <t>Ampliación de Electrificación en Andador, Colonia El Mirador en la Comunidad de San Jerónimo de Juárez, Gro.</t>
  </si>
  <si>
    <t>Construcción de Pavimentación en Calle Manuel Acuña, Colonia Maestros en San Jerónimo de Juárez, Gro.</t>
  </si>
  <si>
    <t xml:space="preserve">Construcción de Pavimentación en Andador Sin Nombre Colonia la Tejeria, en la comunidad De las Tunas, Gro. </t>
  </si>
  <si>
    <t xml:space="preserve">Construcción de Pavimentación de calle interior del panteón colonia el Mirador en San Jerónimo de Juárez, Gro. </t>
  </si>
  <si>
    <t xml:space="preserve">Rehabilitación de Cancha de Usos Múltiples en Unidad Deportiva, Colonia Centro en San Jerónimo de Juárez, Gro. </t>
  </si>
  <si>
    <t>Ampliación de Pavimentación en Calle Ignacio Manuel Altamirano y Cuitlahuac en la comunidad de Arenal del Centro, Gro.</t>
  </si>
  <si>
    <t xml:space="preserve">Ampliación de Alumbrado Público con Tecnología Led en Carretera Tramo Hacienda de Cabañas - Playa Paraíso Escondido, Municipio de Benito Juárez, Gro. </t>
  </si>
  <si>
    <t xml:space="preserve">Construcción de Pavimentación en Andador Sin Nombre en la Colonia Vista Hermosa de la Comunidad de San Jerónimo de Juárez, Gro. </t>
  </si>
  <si>
    <t>Construcción de Pavimentación en calle Las Palmeras, Colonia Vista Hermosa en San Jerónimo de Juárez, Gro.</t>
  </si>
  <si>
    <t>Construcción de Alumbrado Publico en la calle interior del Panteón en la Colonia El Mirador en la comunidad de San Jerónimo de Juárez, Gro.</t>
  </si>
  <si>
    <t>Mantenimiento para Reubicación de Poste en calle Catalán en la Comunidad de Arenal de Álvarez, Municipio de Benito Juárez, Gro.</t>
  </si>
  <si>
    <t>Ampliación de Pavimentación en la calle Solidaridad, Colonia Corea en San Jerónimo de Juárez, Gro.</t>
  </si>
  <si>
    <t xml:space="preserve">Ampliación de Electrificación en la Colonia 5 de Mayo en la Comunidad de San Jerónimo de Juárez, Gro. </t>
  </si>
  <si>
    <t xml:space="preserve">Ampliación de Pavimentación en Andador frente a estacionamiento de Jardín de Niños Lucía Alcocer de Figueroa, Colonia El Mirador en San Jerónimo de Juárez, Gro. </t>
  </si>
  <si>
    <t xml:space="preserve">Rehabilitación de  Sistema de Agua Potable en la Comunidad de Llano de la Puerta, Gro. </t>
  </si>
  <si>
    <t>Construcción de Pavimentación de la calle atrás de la Escuela Primaria 20 de Noviembre en la Comunidad de Llano de la Puerta, Gro.</t>
  </si>
  <si>
    <t>Construcción de Piso Firme en las Colonias Miguel Hidalgo, Vista Hermosa y El Mirador en San Jerónimo de Juárez, Gro.</t>
  </si>
  <si>
    <t>Construcción de Pavimentación en Andador La Chilatería en la Colonia Tejería en la Comunidad de las Tunas, Gro.</t>
  </si>
  <si>
    <t>Ampliación de la Red del Sistema de Agua Potable en el Fraccionamiento de la Colonia 5 de Mayo en San Jerónimo de Juárez, Gro.</t>
  </si>
  <si>
    <t>4.-</t>
  </si>
  <si>
    <t>12.-</t>
  </si>
  <si>
    <t xml:space="preserve"> Ampliación de la Red de Drenaje Sanitario en calles Álamos, El Roble y La Ceiba en la Colonia Vista Hermosa de San Jeónimo de Juárez, Gro. </t>
  </si>
  <si>
    <t>Directa</t>
  </si>
  <si>
    <t>San Jeronimo de Juarez</t>
  </si>
  <si>
    <t>Los Toros</t>
  </si>
  <si>
    <t>Hacienda de Cabañas</t>
  </si>
  <si>
    <t>Llano De La Puerta</t>
  </si>
  <si>
    <t>Arenal de Alvarez</t>
  </si>
  <si>
    <t>Los Organos</t>
  </si>
  <si>
    <t>Arenal de Gomez</t>
  </si>
  <si>
    <t>Las Tunas</t>
  </si>
  <si>
    <t>Arenal del Centro</t>
  </si>
  <si>
    <t>Complementaria</t>
  </si>
  <si>
    <t xml:space="preserve">Rehabilitacion de la Red De Drenaje Sanitario En Calle las Huertas En La Colonia Huizache De San Jeronimo de Juarez, Gro. </t>
  </si>
  <si>
    <t>Arrendamiento de vehiculo</t>
  </si>
  <si>
    <t>Construcción de Pavimentación en calle Josefina Martínez Aguilar en la Comunidad de Arenal de Álvarez, Gro.</t>
  </si>
  <si>
    <t>Ampliación de Electrificación en andador sin nombre en la Colonia Vista Hermosa en San Jerónimo de Juárez, Gro.</t>
  </si>
  <si>
    <t>Construcción de Pavimentación en calle cerrada Ignacio Manuel Altamirano, Colonia Corea en San Jerónimo de Juárez, Gro.</t>
  </si>
  <si>
    <t>Ampliación de Banquetas en la calle Río Bravo de la Colonia Loma Bonita en San Jerónimo de Juárez, Gro.</t>
  </si>
  <si>
    <t>Construcción de Pavimentación de calle Grupo VIMA en la Colonia Corea en San Jerónimo de Juárez, Gro.</t>
  </si>
  <si>
    <t>Rehabilitación de camino sacacosechas del tramo Laguna de Oxidación al Tigre en la comunidad de San Jerónimo de Juárez, Gro.</t>
  </si>
  <si>
    <t>Rehabilitación de camino sacacosecha del tramo del  panteón de Arenal de Álvarez al entronque del camino sacacosecha El Huajal en la comunidad de Arenal de Álvarez, Gro.</t>
  </si>
  <si>
    <t>Arenal de Álvarez</t>
  </si>
  <si>
    <t>Rehabilitación de camino sacacosechas del tramo carcamo de rebombero de aguas negras al Cerillo, en la comunidad de San Jerónimo de Juárez, Gro.</t>
  </si>
  <si>
    <t>Construcción de Pavimentación en calle El Cipre y cerrada de Almendros, colonia Vista Hermosa, San Jerónimo de Juárez, Gro.</t>
  </si>
  <si>
    <t>FAEISM</t>
  </si>
  <si>
    <t>OTROS</t>
  </si>
  <si>
    <t>Modalidad
de
ejecución</t>
  </si>
  <si>
    <t>Rehabilitación del Sistema de Agua Potable de San Jerónimo de Juárez, Gro.</t>
  </si>
  <si>
    <t>Rehabilitación del sistema de Agua Potable de Hacienda de Cabañas.</t>
  </si>
  <si>
    <t>13.-</t>
  </si>
  <si>
    <t>Rehabilitación del Alumbrado público Municipal.</t>
  </si>
  <si>
    <t>Cobertura Municipal</t>
  </si>
  <si>
    <t>40.-</t>
  </si>
  <si>
    <t>41.-</t>
  </si>
  <si>
    <t>42.-</t>
  </si>
  <si>
    <t>43.-</t>
  </si>
  <si>
    <t>44.-</t>
  </si>
  <si>
    <t>45.-</t>
  </si>
  <si>
    <t>46.-</t>
  </si>
  <si>
    <t>47.-</t>
  </si>
  <si>
    <t>48.-</t>
  </si>
  <si>
    <t>49.-</t>
  </si>
  <si>
    <t>Rehabilitación del Mercado Municipal de San Jerónimo de Juárez</t>
  </si>
  <si>
    <t>Rehabilitación de Espacios Deportivos en la Localidad de Arenal de älvarez.</t>
  </si>
  <si>
    <t>Rehabilitación del Alumbrado en la Unidad Deportiva Benito Juárez en la Localidad de San Jerónimo de Juárez</t>
  </si>
  <si>
    <t>Rehabilitación de Alumbrado  en la Cancha de Basquetbol de la Localidad de Arenal de Gómez</t>
  </si>
  <si>
    <t>Rehabilitación de Alumbrado  en la Cancha de Basquetbol de la Localidad de Las Tunas</t>
  </si>
  <si>
    <t>Rehabilitación de la Plaza Pública (zocalo) de San Jerónimo de Juárez.</t>
  </si>
  <si>
    <t>Rehabilitación de la Plaza Pública de Arenal de Gómez.</t>
  </si>
  <si>
    <t>Manejo de Residuos Solidos (Limpieza de Basureros Clandestinos)</t>
  </si>
  <si>
    <t>50.-</t>
  </si>
  <si>
    <t>51.-</t>
  </si>
  <si>
    <t>Gastos Indirectos</t>
  </si>
  <si>
    <t>Rehabilitación del Cárcamo de Bombeo de Aguas Residuales en San Jerónimo de Juárez.</t>
  </si>
  <si>
    <t>52.-</t>
  </si>
  <si>
    <t>53.-</t>
  </si>
  <si>
    <t>54.-</t>
  </si>
  <si>
    <t>Desasolve y Limpieza de Calles y Avenidas Principales de San Jerónimo.</t>
  </si>
  <si>
    <t>Rehabilitación de Camino Sacacosechas San Juan Chiquito en San Jerónimo de Juárez.</t>
  </si>
  <si>
    <t>Rehabilitación de Camino Sacacosechas Tramo Carretera Nacional - Camino a Corral Falso.</t>
  </si>
  <si>
    <t>Rehabilitación de Camino Sacacosechas Ruta El Basurero - Piedra Parada.</t>
  </si>
  <si>
    <t>55.-</t>
  </si>
  <si>
    <t>56.-</t>
  </si>
  <si>
    <t>Ampliacion de red de agua potable en la Localidad Arenal de Gomez</t>
  </si>
  <si>
    <t>PRODDER (GASTO CORRIENTE)</t>
  </si>
  <si>
    <t xml:space="preserve">     Municipio de Benito Juarez, Guerrero.</t>
  </si>
  <si>
    <t xml:space="preserve">     Programa de inversión anual en obras y acciones del ejercicio fiscal 2021</t>
  </si>
  <si>
    <t xml:space="preserve">     FONDO DE APORTACIONES PARA LA INFRAESTRUCTURA SOCIAL MUNICIPAL Y DE LAS DEMARCACIONES TERRITORIALES DEL DISTRITO FEDERAL (FISM-DF)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</si>
</sst>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  <numFmt numFmtId="168" formatCode="#,##0.0"/>
    <numFmt numFmtId="169" formatCode="#,##0.000_ ;[Red]\-#,##0.000\ 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5"/>
      <name val="Arial"/>
      <family val="2"/>
    </font>
    <font>
      <b/>
      <sz val="2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2" fillId="0" borderId="0"/>
    <xf numFmtId="0" fontId="1" fillId="0" borderId="0"/>
    <xf numFmtId="168" fontId="42" fillId="0" borderId="0" applyNumberFormat="0"/>
    <xf numFmtId="169" fontId="42" fillId="0" borderId="0" applyNumberFormat="0"/>
  </cellStyleXfs>
  <cellXfs count="191">
    <xf numFmtId="0" fontId="0" fillId="0" borderId="0" xfId="0"/>
    <xf numFmtId="0" fontId="2" fillId="25" borderId="0" xfId="47" applyFill="1" applyProtection="1">
      <protection hidden="1"/>
    </xf>
    <xf numFmtId="0" fontId="2" fillId="25" borderId="0" xfId="47" applyFill="1" applyProtection="1"/>
    <xf numFmtId="0" fontId="2" fillId="25" borderId="0" xfId="47" applyFont="1" applyFill="1" applyProtection="1"/>
    <xf numFmtId="0" fontId="2" fillId="25" borderId="0" xfId="47" applyFont="1" applyFill="1" applyProtection="1">
      <protection hidden="1"/>
    </xf>
    <xf numFmtId="0" fontId="2" fillId="26" borderId="9" xfId="47" applyFill="1" applyBorder="1" applyAlignment="1" applyProtection="1">
      <alignment horizontal="center" vertical="center" wrapText="1"/>
      <protection hidden="1"/>
    </xf>
    <xf numFmtId="0" fontId="2" fillId="26" borderId="9" xfId="47" applyFill="1" applyBorder="1" applyAlignment="1" applyProtection="1">
      <alignment horizontal="center" vertical="center"/>
      <protection hidden="1"/>
    </xf>
    <xf numFmtId="0" fontId="29" fillId="0" borderId="10" xfId="47" applyFont="1" applyFill="1" applyBorder="1" applyAlignment="1" applyProtection="1">
      <alignment horizontal="center" vertical="center"/>
      <protection hidden="1"/>
    </xf>
    <xf numFmtId="0" fontId="29" fillId="0" borderId="10" xfId="32" applyFont="1" applyFill="1" applyBorder="1" applyAlignment="1" applyProtection="1">
      <protection hidden="1"/>
    </xf>
    <xf numFmtId="0" fontId="29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vertical="center"/>
      <protection hidden="1"/>
    </xf>
    <xf numFmtId="0" fontId="29" fillId="0" borderId="17" xfId="47" applyFont="1" applyFill="1" applyBorder="1" applyAlignment="1" applyProtection="1">
      <alignment horizontal="center" vertical="center"/>
      <protection hidden="1"/>
    </xf>
    <xf numFmtId="0" fontId="29" fillId="0" borderId="18" xfId="32" applyFont="1" applyFill="1" applyBorder="1" applyAlignment="1" applyProtection="1">
      <protection hidden="1"/>
    </xf>
    <xf numFmtId="0" fontId="29" fillId="0" borderId="17" xfId="32" applyFont="1" applyFill="1" applyBorder="1" applyAlignment="1" applyProtection="1">
      <alignment horizontal="center" vertical="center"/>
      <protection hidden="1"/>
    </xf>
    <xf numFmtId="0" fontId="29" fillId="0" borderId="19" xfId="32" applyFont="1" applyFill="1" applyBorder="1" applyAlignment="1" applyProtection="1">
      <protection hidden="1"/>
    </xf>
    <xf numFmtId="0" fontId="29" fillId="0" borderId="0" xfId="47" applyFont="1" applyFill="1" applyProtection="1"/>
    <xf numFmtId="0" fontId="29" fillId="0" borderId="10" xfId="32" applyFont="1" applyFill="1" applyBorder="1" applyAlignment="1" applyProtection="1">
      <alignment horizont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9" fillId="0" borderId="10" xfId="32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/>
    <xf numFmtId="0" fontId="30" fillId="0" borderId="10" xfId="32" applyFont="1" applyFill="1" applyBorder="1" applyAlignment="1" applyProtection="1">
      <alignment wrapText="1"/>
    </xf>
    <xf numFmtId="0" fontId="29" fillId="0" borderId="19" xfId="32" applyFont="1" applyFill="1" applyBorder="1" applyAlignment="1" applyProtection="1">
      <alignment horizontal="left" vertical="center"/>
      <protection hidden="1"/>
    </xf>
    <xf numFmtId="0" fontId="29" fillId="0" borderId="18" xfId="32" applyFont="1" applyFill="1" applyBorder="1" applyAlignment="1" applyProtection="1">
      <alignment horizontal="left"/>
      <protection hidden="1"/>
    </xf>
    <xf numFmtId="0" fontId="2" fillId="27" borderId="0" xfId="47" applyFill="1" applyProtection="1">
      <protection hidden="1"/>
    </xf>
    <xf numFmtId="0" fontId="36" fillId="0" borderId="0" xfId="47" applyFont="1"/>
    <xf numFmtId="0" fontId="4" fillId="0" borderId="0" xfId="47" applyFont="1"/>
    <xf numFmtId="0" fontId="4" fillId="0" borderId="0" xfId="47" applyFont="1" applyBorder="1"/>
    <xf numFmtId="0" fontId="4" fillId="0" borderId="0" xfId="47" applyFont="1" applyBorder="1" applyAlignment="1">
      <alignment horizontal="center"/>
    </xf>
    <xf numFmtId="0" fontId="37" fillId="0" borderId="0" xfId="47" applyFont="1" applyBorder="1" applyAlignment="1"/>
    <xf numFmtId="0" fontId="37" fillId="0" borderId="0" xfId="47" applyFont="1" applyBorder="1" applyAlignment="1">
      <alignment horizontal="right"/>
    </xf>
    <xf numFmtId="0" fontId="2" fillId="0" borderId="0" xfId="47"/>
    <xf numFmtId="0" fontId="2" fillId="0" borderId="0" xfId="47" applyAlignment="1">
      <alignment horizontal="center" vertical="center"/>
    </xf>
    <xf numFmtId="0" fontId="35" fillId="24" borderId="0" xfId="47" applyFont="1" applyFill="1" applyAlignment="1"/>
    <xf numFmtId="0" fontId="4" fillId="0" borderId="0" xfId="73" applyFont="1"/>
    <xf numFmtId="0" fontId="22" fillId="0" borderId="0" xfId="47" applyFont="1" applyFill="1" applyAlignment="1"/>
    <xf numFmtId="0" fontId="23" fillId="0" borderId="0" xfId="47" applyFont="1" applyFill="1"/>
    <xf numFmtId="0" fontId="2" fillId="0" borderId="0" xfId="47" applyFill="1"/>
    <xf numFmtId="49" fontId="23" fillId="0" borderId="0" xfId="47" applyNumberFormat="1" applyFont="1" applyBorder="1" applyAlignment="1">
      <alignment horizontal="center"/>
    </xf>
    <xf numFmtId="0" fontId="2" fillId="28" borderId="0" xfId="47" applyFill="1"/>
    <xf numFmtId="49" fontId="38" fillId="28" borderId="0" xfId="47" quotePrefix="1" applyNumberFormat="1" applyFont="1" applyFill="1" applyAlignment="1">
      <alignment horizontal="center"/>
    </xf>
    <xf numFmtId="49" fontId="38" fillId="28" borderId="21" xfId="47" quotePrefix="1" applyNumberFormat="1" applyFont="1" applyFill="1" applyBorder="1" applyAlignment="1"/>
    <xf numFmtId="0" fontId="38" fillId="28" borderId="21" xfId="47" quotePrefix="1" applyFont="1" applyFill="1" applyBorder="1" applyAlignment="1"/>
    <xf numFmtId="0" fontId="38" fillId="28" borderId="0" xfId="47" quotePrefix="1" applyFont="1" applyFill="1" applyAlignment="1">
      <alignment horizontal="center"/>
    </xf>
    <xf numFmtId="0" fontId="4" fillId="0" borderId="12" xfId="47" applyFont="1" applyBorder="1"/>
    <xf numFmtId="4" fontId="37" fillId="0" borderId="27" xfId="47" applyNumberFormat="1" applyFont="1" applyBorder="1" applyAlignment="1">
      <alignment horizontal="right"/>
    </xf>
    <xf numFmtId="0" fontId="4" fillId="0" borderId="27" xfId="47" applyFont="1" applyBorder="1"/>
    <xf numFmtId="49" fontId="4" fillId="0" borderId="0" xfId="47" applyNumberFormat="1" applyFont="1"/>
    <xf numFmtId="0" fontId="37" fillId="30" borderId="23" xfId="47" applyFont="1" applyFill="1" applyBorder="1" applyAlignment="1">
      <alignment horizontal="center" vertical="center"/>
    </xf>
    <xf numFmtId="0" fontId="37" fillId="30" borderId="24" xfId="47" applyFont="1" applyFill="1" applyBorder="1" applyAlignment="1">
      <alignment horizontal="center" vertical="center"/>
    </xf>
    <xf numFmtId="0" fontId="37" fillId="30" borderId="26" xfId="47" applyFont="1" applyFill="1" applyBorder="1" applyAlignment="1">
      <alignment horizontal="center" vertical="center"/>
    </xf>
    <xf numFmtId="0" fontId="37" fillId="30" borderId="22" xfId="47" applyFont="1" applyFill="1" applyBorder="1" applyAlignment="1">
      <alignment horizontal="center" vertical="center"/>
    </xf>
    <xf numFmtId="0" fontId="37" fillId="30" borderId="25" xfId="47" applyFont="1" applyFill="1" applyBorder="1" applyAlignment="1">
      <alignment horizontal="center" vertical="center"/>
    </xf>
    <xf numFmtId="0" fontId="37" fillId="0" borderId="0" xfId="47" applyFont="1"/>
    <xf numFmtId="0" fontId="37" fillId="0" borderId="0" xfId="47" applyFont="1" applyBorder="1"/>
    <xf numFmtId="0" fontId="37" fillId="30" borderId="22" xfId="47" applyFont="1" applyFill="1" applyBorder="1" applyAlignment="1">
      <alignment horizontal="center" vertical="center" wrapText="1"/>
    </xf>
    <xf numFmtId="0" fontId="37" fillId="30" borderId="26" xfId="47" applyFont="1" applyFill="1" applyBorder="1" applyAlignment="1">
      <alignment horizontal="center" vertical="center" wrapText="1"/>
    </xf>
    <xf numFmtId="0" fontId="39" fillId="0" borderId="0" xfId="46" applyFont="1"/>
    <xf numFmtId="0" fontId="37" fillId="30" borderId="22" xfId="47" applyFont="1" applyFill="1" applyBorder="1" applyAlignment="1">
      <alignment horizontal="center" vertical="center" wrapText="1"/>
    </xf>
    <xf numFmtId="0" fontId="37" fillId="30" borderId="26" xfId="47" applyFont="1" applyFill="1" applyBorder="1" applyAlignment="1">
      <alignment horizontal="center" vertical="center" wrapText="1"/>
    </xf>
    <xf numFmtId="0" fontId="37" fillId="30" borderId="22" xfId="47" applyFont="1" applyFill="1" applyBorder="1" applyAlignment="1">
      <alignment horizontal="center" vertical="center" wrapText="1"/>
    </xf>
    <xf numFmtId="0" fontId="4" fillId="0" borderId="12" xfId="47" applyFont="1" applyBorder="1" applyAlignment="1">
      <alignment horizontal="center" vertical="center" wrapText="1"/>
    </xf>
    <xf numFmtId="167" fontId="37" fillId="0" borderId="12" xfId="47" applyNumberFormat="1" applyFont="1" applyBorder="1" applyAlignment="1">
      <alignment horizontal="center" vertical="center"/>
    </xf>
    <xf numFmtId="0" fontId="4" fillId="0" borderId="12" xfId="47" applyFont="1" applyBorder="1" applyAlignment="1">
      <alignment horizontal="center" vertical="center"/>
    </xf>
    <xf numFmtId="0" fontId="4" fillId="0" borderId="12" xfId="47" applyFont="1" applyBorder="1" applyAlignment="1" applyProtection="1">
      <alignment horizontal="center" vertical="center"/>
      <protection locked="0"/>
    </xf>
    <xf numFmtId="4" fontId="4" fillId="0" borderId="12" xfId="47" applyNumberFormat="1" applyFont="1" applyBorder="1" applyAlignment="1">
      <alignment horizontal="center" vertical="center"/>
    </xf>
    <xf numFmtId="0" fontId="4" fillId="0" borderId="10" xfId="47" applyFont="1" applyBorder="1" applyAlignment="1" applyProtection="1">
      <alignment horizontal="center" vertical="center"/>
      <protection locked="0"/>
    </xf>
    <xf numFmtId="0" fontId="4" fillId="0" borderId="10" xfId="47" applyFont="1" applyBorder="1" applyAlignment="1">
      <alignment horizontal="center" vertical="center" wrapText="1"/>
    </xf>
    <xf numFmtId="4" fontId="4" fillId="0" borderId="10" xfId="47" applyNumberFormat="1" applyFont="1" applyBorder="1" applyAlignment="1">
      <alignment horizontal="center" vertical="center"/>
    </xf>
    <xf numFmtId="0" fontId="37" fillId="30" borderId="22" xfId="47" applyFont="1" applyFill="1" applyBorder="1" applyAlignment="1">
      <alignment horizontal="center" vertical="center" wrapText="1"/>
    </xf>
    <xf numFmtId="0" fontId="37" fillId="30" borderId="26" xfId="47" applyFont="1" applyFill="1" applyBorder="1" applyAlignment="1">
      <alignment horizontal="center" vertical="center" wrapText="1"/>
    </xf>
    <xf numFmtId="0" fontId="43" fillId="0" borderId="12" xfId="74" applyFont="1" applyBorder="1" applyAlignment="1">
      <alignment horizontal="center" vertical="center" wrapText="1"/>
    </xf>
    <xf numFmtId="0" fontId="43" fillId="0" borderId="10" xfId="74" applyFont="1" applyBorder="1" applyAlignment="1">
      <alignment horizontal="center" vertical="center" wrapText="1"/>
    </xf>
    <xf numFmtId="167" fontId="43" fillId="0" borderId="10" xfId="74" applyNumberFormat="1" applyFont="1" applyBorder="1" applyAlignment="1">
      <alignment horizontal="center" vertical="center"/>
    </xf>
    <xf numFmtId="0" fontId="43" fillId="0" borderId="10" xfId="74" applyFont="1" applyBorder="1" applyAlignment="1">
      <alignment horizontal="center" vertical="center"/>
    </xf>
    <xf numFmtId="0" fontId="37" fillId="28" borderId="10" xfId="47" applyFont="1" applyFill="1" applyBorder="1" applyAlignment="1">
      <alignment horizontal="center" vertical="center" wrapText="1"/>
    </xf>
    <xf numFmtId="4" fontId="4" fillId="28" borderId="10" xfId="75" applyNumberFormat="1" applyFont="1" applyFill="1" applyBorder="1" applyAlignment="1">
      <alignment horizontal="center" vertical="center" wrapText="1"/>
    </xf>
    <xf numFmtId="44" fontId="4" fillId="28" borderId="28" xfId="36" applyNumberFormat="1" applyFont="1" applyFill="1" applyBorder="1" applyAlignment="1">
      <alignment horizontal="center" vertical="center"/>
    </xf>
    <xf numFmtId="0" fontId="4" fillId="28" borderId="10" xfId="47" applyFont="1" applyFill="1" applyBorder="1" applyAlignment="1">
      <alignment horizontal="justify" vertical="center" wrapText="1"/>
    </xf>
    <xf numFmtId="0" fontId="4" fillId="28" borderId="10" xfId="47" applyFont="1" applyFill="1" applyBorder="1" applyAlignment="1">
      <alignment horizontal="center" vertical="center" wrapText="1"/>
    </xf>
    <xf numFmtId="44" fontId="4" fillId="28" borderId="10" xfId="36" applyNumberFormat="1" applyFont="1" applyFill="1" applyBorder="1" applyAlignment="1">
      <alignment horizontal="center" vertical="center"/>
    </xf>
    <xf numFmtId="167" fontId="44" fillId="0" borderId="10" xfId="74" applyNumberFormat="1" applyFont="1" applyBorder="1" applyAlignment="1">
      <alignment vertical="center" wrapText="1"/>
    </xf>
    <xf numFmtId="167" fontId="43" fillId="0" borderId="10" xfId="74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167" fontId="44" fillId="0" borderId="28" xfId="74" applyNumberFormat="1" applyFont="1" applyBorder="1" applyAlignment="1">
      <alignment vertical="center" wrapText="1"/>
    </xf>
    <xf numFmtId="167" fontId="44" fillId="0" borderId="30" xfId="74" applyNumberFormat="1" applyFont="1" applyBorder="1" applyAlignment="1">
      <alignment vertical="center" wrapText="1"/>
    </xf>
    <xf numFmtId="0" fontId="4" fillId="0" borderId="12" xfId="47" applyFont="1" applyBorder="1" applyAlignment="1">
      <alignment horizontal="center"/>
    </xf>
    <xf numFmtId="4" fontId="4" fillId="0" borderId="12" xfId="47" applyNumberFormat="1" applyFont="1" applyBorder="1" applyAlignment="1">
      <alignment horizontal="right" vertical="center"/>
    </xf>
    <xf numFmtId="4" fontId="4" fillId="0" borderId="12" xfId="47" applyNumberFormat="1" applyFont="1" applyBorder="1" applyAlignment="1">
      <alignment horizontal="right"/>
    </xf>
    <xf numFmtId="4" fontId="37" fillId="0" borderId="12" xfId="47" applyNumberFormat="1" applyFont="1" applyBorder="1" applyAlignment="1">
      <alignment horizontal="right"/>
    </xf>
    <xf numFmtId="167" fontId="43" fillId="0" borderId="28" xfId="74" applyNumberFormat="1" applyFont="1" applyBorder="1" applyAlignment="1">
      <alignment horizontal="center" vertical="center"/>
    </xf>
    <xf numFmtId="4" fontId="4" fillId="0" borderId="31" xfId="47" applyNumberFormat="1" applyFont="1" applyBorder="1" applyAlignment="1">
      <alignment horizontal="center" vertical="center"/>
    </xf>
    <xf numFmtId="44" fontId="43" fillId="0" borderId="10" xfId="74" applyNumberFormat="1" applyFont="1" applyBorder="1" applyAlignment="1">
      <alignment horizontal="center" vertical="center" wrapText="1"/>
    </xf>
    <xf numFmtId="44" fontId="43" fillId="0" borderId="10" xfId="74" applyNumberFormat="1" applyFont="1" applyBorder="1" applyAlignment="1">
      <alignment horizontal="center" vertical="center"/>
    </xf>
    <xf numFmtId="0" fontId="43" fillId="28" borderId="10" xfId="74" applyFont="1" applyFill="1" applyBorder="1" applyAlignment="1">
      <alignment horizontal="center" vertical="center" wrapText="1"/>
    </xf>
    <xf numFmtId="0" fontId="43" fillId="28" borderId="10" xfId="74" applyFont="1" applyFill="1" applyBorder="1" applyAlignment="1">
      <alignment horizontal="center" vertical="center"/>
    </xf>
    <xf numFmtId="0" fontId="43" fillId="28" borderId="10" xfId="47" applyFont="1" applyFill="1" applyBorder="1" applyAlignment="1">
      <alignment horizontal="justify" vertical="center" wrapText="1"/>
    </xf>
    <xf numFmtId="4" fontId="4" fillId="0" borderId="0" xfId="47" applyNumberFormat="1" applyFont="1" applyBorder="1"/>
    <xf numFmtId="0" fontId="37" fillId="0" borderId="12" xfId="47" applyFont="1" applyBorder="1" applyAlignment="1">
      <alignment horizontal="center" vertical="center"/>
    </xf>
    <xf numFmtId="0" fontId="37" fillId="0" borderId="10" xfId="47" applyFont="1" applyBorder="1" applyAlignment="1">
      <alignment horizontal="center" vertical="center"/>
    </xf>
    <xf numFmtId="0" fontId="24" fillId="0" borderId="0" xfId="47" applyFont="1"/>
    <xf numFmtId="44" fontId="43" fillId="0" borderId="12" xfId="74" applyNumberFormat="1" applyFont="1" applyBorder="1" applyAlignment="1">
      <alignment horizontal="center" vertical="center"/>
    </xf>
    <xf numFmtId="0" fontId="4" fillId="28" borderId="10" xfId="47" applyFont="1" applyFill="1" applyBorder="1" applyAlignment="1">
      <alignment vertical="center" wrapText="1"/>
    </xf>
    <xf numFmtId="0" fontId="37" fillId="28" borderId="9" xfId="47" applyFont="1" applyFill="1" applyBorder="1" applyAlignment="1">
      <alignment horizontal="center" vertical="center" wrapText="1"/>
    </xf>
    <xf numFmtId="0" fontId="43" fillId="28" borderId="9" xfId="47" applyFont="1" applyFill="1" applyBorder="1" applyAlignment="1">
      <alignment horizontal="justify" vertical="center" wrapText="1"/>
    </xf>
    <xf numFmtId="0" fontId="43" fillId="28" borderId="9" xfId="74" applyFont="1" applyFill="1" applyBorder="1" applyAlignment="1">
      <alignment horizontal="center" vertical="center" wrapText="1"/>
    </xf>
    <xf numFmtId="44" fontId="4" fillId="28" borderId="33" xfId="36" applyNumberFormat="1" applyFont="1" applyFill="1" applyBorder="1" applyAlignment="1">
      <alignment horizontal="center" vertical="center"/>
    </xf>
    <xf numFmtId="4" fontId="4" fillId="0" borderId="32" xfId="47" applyNumberFormat="1" applyFont="1" applyBorder="1" applyAlignment="1">
      <alignment horizontal="center" vertical="center"/>
    </xf>
    <xf numFmtId="0" fontId="37" fillId="0" borderId="27" xfId="47" applyFont="1" applyBorder="1" applyAlignment="1">
      <alignment horizontal="center"/>
    </xf>
    <xf numFmtId="167" fontId="37" fillId="0" borderId="0" xfId="47" applyNumberFormat="1" applyFont="1" applyBorder="1" applyAlignment="1">
      <alignment horizontal="right"/>
    </xf>
    <xf numFmtId="44" fontId="4" fillId="28" borderId="12" xfId="36" applyNumberFormat="1" applyFont="1" applyFill="1" applyBorder="1" applyAlignment="1">
      <alignment horizontal="center" vertical="center"/>
    </xf>
    <xf numFmtId="0" fontId="2" fillId="0" borderId="0" xfId="47" applyBorder="1"/>
    <xf numFmtId="0" fontId="43" fillId="28" borderId="12" xfId="47" applyFont="1" applyFill="1" applyBorder="1" applyAlignment="1">
      <alignment horizontal="justify" vertical="center" wrapText="1"/>
    </xf>
    <xf numFmtId="0" fontId="43" fillId="28" borderId="12" xfId="74" applyFont="1" applyFill="1" applyBorder="1" applyAlignment="1">
      <alignment horizontal="center" vertical="center" wrapText="1"/>
    </xf>
    <xf numFmtId="0" fontId="4" fillId="28" borderId="10" xfId="47" applyFont="1" applyFill="1" applyBorder="1" applyAlignment="1">
      <alignment horizontal="left" vertical="center" wrapText="1"/>
    </xf>
    <xf numFmtId="0" fontId="43" fillId="28" borderId="10" xfId="74" applyFont="1" applyFill="1" applyBorder="1" applyAlignment="1">
      <alignment vertical="center" wrapText="1"/>
    </xf>
    <xf numFmtId="0" fontId="43" fillId="28" borderId="10" xfId="47" applyFont="1" applyFill="1" applyBorder="1" applyAlignment="1">
      <alignment vertical="center" wrapText="1"/>
    </xf>
    <xf numFmtId="167" fontId="2" fillId="0" borderId="0" xfId="47" applyNumberFormat="1"/>
    <xf numFmtId="0" fontId="4" fillId="28" borderId="10" xfId="36" applyNumberFormat="1" applyFont="1" applyFill="1" applyBorder="1" applyAlignment="1">
      <alignment horizontal="center" vertical="center"/>
    </xf>
    <xf numFmtId="0" fontId="44" fillId="0" borderId="10" xfId="74" applyNumberFormat="1" applyFont="1" applyBorder="1" applyAlignment="1">
      <alignment horizontal="center" vertical="center" wrapText="1"/>
    </xf>
    <xf numFmtId="0" fontId="37" fillId="0" borderId="12" xfId="47" applyNumberFormat="1" applyFont="1" applyBorder="1" applyAlignment="1">
      <alignment horizontal="center" vertical="center"/>
    </xf>
    <xf numFmtId="0" fontId="4" fillId="0" borderId="10" xfId="47" applyFont="1" applyFill="1" applyBorder="1" applyAlignment="1">
      <alignment horizontal="justify" vertical="center" wrapText="1"/>
    </xf>
    <xf numFmtId="0" fontId="43" fillId="0" borderId="10" xfId="47" applyFont="1" applyFill="1" applyBorder="1" applyAlignment="1">
      <alignment horizontal="justify" vertical="center" wrapText="1"/>
    </xf>
    <xf numFmtId="167" fontId="45" fillId="0" borderId="10" xfId="0" applyNumberFormat="1" applyFont="1" applyBorder="1"/>
    <xf numFmtId="44" fontId="43" fillId="0" borderId="12" xfId="74" applyNumberFormat="1" applyFont="1" applyFill="1" applyBorder="1" applyAlignment="1">
      <alignment horizontal="center" vertical="center"/>
    </xf>
    <xf numFmtId="44" fontId="43" fillId="0" borderId="10" xfId="74" applyNumberFormat="1" applyFont="1" applyFill="1" applyBorder="1" applyAlignment="1">
      <alignment horizontal="center" vertical="center"/>
    </xf>
    <xf numFmtId="44" fontId="4" fillId="0" borderId="28" xfId="36" applyNumberFormat="1" applyFont="1" applyFill="1" applyBorder="1" applyAlignment="1">
      <alignment horizontal="center" vertical="center"/>
    </xf>
    <xf numFmtId="44" fontId="43" fillId="0" borderId="10" xfId="74" applyNumberFormat="1" applyFont="1" applyFill="1" applyBorder="1" applyAlignment="1">
      <alignment horizontal="center" vertical="center" wrapText="1"/>
    </xf>
    <xf numFmtId="44" fontId="4" fillId="0" borderId="10" xfId="36" applyNumberFormat="1" applyFont="1" applyFill="1" applyBorder="1" applyAlignment="1">
      <alignment horizontal="center" vertical="center"/>
    </xf>
    <xf numFmtId="44" fontId="4" fillId="0" borderId="33" xfId="36" applyNumberFormat="1" applyFont="1" applyFill="1" applyBorder="1" applyAlignment="1">
      <alignment horizontal="center" vertical="center"/>
    </xf>
    <xf numFmtId="44" fontId="4" fillId="0" borderId="12" xfId="36" applyNumberFormat="1" applyFont="1" applyFill="1" applyBorder="1" applyAlignment="1">
      <alignment horizontal="center" vertical="center"/>
    </xf>
    <xf numFmtId="4" fontId="4" fillId="0" borderId="11" xfId="75" applyNumberFormat="1" applyFont="1" applyFill="1" applyBorder="1" applyAlignment="1">
      <alignment horizontal="left" vertical="center" wrapText="1"/>
    </xf>
    <xf numFmtId="4" fontId="4" fillId="0" borderId="11" xfId="75" applyNumberFormat="1" applyFont="1" applyFill="1" applyBorder="1" applyAlignment="1">
      <alignment vertical="center" wrapText="1"/>
    </xf>
    <xf numFmtId="44" fontId="4" fillId="0" borderId="9" xfId="36" applyNumberFormat="1" applyFont="1" applyFill="1" applyBorder="1" applyAlignment="1">
      <alignment horizontal="center" vertical="center"/>
    </xf>
    <xf numFmtId="4" fontId="4" fillId="0" borderId="9" xfId="47" applyNumberFormat="1" applyFont="1" applyBorder="1" applyAlignment="1">
      <alignment horizontal="center" vertical="center"/>
    </xf>
    <xf numFmtId="0" fontId="4" fillId="0" borderId="32" xfId="47" applyFont="1" applyBorder="1" applyAlignment="1">
      <alignment horizontal="center" vertical="center" wrapText="1"/>
    </xf>
    <xf numFmtId="4" fontId="4" fillId="0" borderId="10" xfId="75" applyNumberFormat="1" applyFont="1" applyFill="1" applyBorder="1" applyAlignment="1">
      <alignment horizontal="center" vertical="center" wrapText="1"/>
    </xf>
    <xf numFmtId="0" fontId="4" fillId="0" borderId="10" xfId="47" applyFont="1" applyBorder="1" applyAlignment="1">
      <alignment horizontal="center"/>
    </xf>
    <xf numFmtId="4" fontId="4" fillId="0" borderId="10" xfId="47" applyNumberFormat="1" applyFont="1" applyBorder="1" applyAlignment="1">
      <alignment horizontal="right"/>
    </xf>
    <xf numFmtId="4" fontId="4" fillId="0" borderId="10" xfId="47" applyNumberFormat="1" applyFont="1" applyBorder="1" applyAlignment="1">
      <alignment horizontal="right" vertical="center"/>
    </xf>
    <xf numFmtId="0" fontId="37" fillId="0" borderId="12" xfId="47" applyFont="1" applyBorder="1" applyAlignment="1">
      <alignment horizontal="center" vertical="center" wrapText="1"/>
    </xf>
    <xf numFmtId="0" fontId="37" fillId="0" borderId="10" xfId="47" applyFont="1" applyBorder="1" applyAlignment="1">
      <alignment horizontal="center" vertical="center" wrapText="1"/>
    </xf>
    <xf numFmtId="0" fontId="4" fillId="0" borderId="32" xfId="47" applyFont="1" applyBorder="1" applyAlignment="1" applyProtection="1">
      <alignment horizontal="center" vertical="center"/>
      <protection locked="0"/>
    </xf>
    <xf numFmtId="4" fontId="4" fillId="0" borderId="36" xfId="75" applyNumberFormat="1" applyFont="1" applyFill="1" applyBorder="1" applyAlignment="1">
      <alignment horizontal="left" vertical="center" wrapText="1"/>
    </xf>
    <xf numFmtId="0" fontId="4" fillId="28" borderId="9" xfId="36" applyNumberFormat="1" applyFont="1" applyFill="1" applyBorder="1" applyAlignment="1">
      <alignment horizontal="center" vertical="center"/>
    </xf>
    <xf numFmtId="4" fontId="4" fillId="0" borderId="10" xfId="75" applyNumberFormat="1" applyFont="1" applyFill="1" applyBorder="1" applyAlignment="1">
      <alignment horizontal="left" vertical="center" wrapText="1"/>
    </xf>
    <xf numFmtId="0" fontId="43" fillId="0" borderId="32" xfId="74" applyFont="1" applyBorder="1" applyAlignment="1">
      <alignment horizontal="center" vertical="center" wrapText="1"/>
    </xf>
    <xf numFmtId="0" fontId="41" fillId="0" borderId="0" xfId="46" applyFont="1" applyFill="1" applyAlignment="1">
      <alignment horizontal="left"/>
    </xf>
    <xf numFmtId="4" fontId="4" fillId="0" borderId="28" xfId="47" applyNumberFormat="1" applyFont="1" applyBorder="1" applyAlignment="1">
      <alignment horizontal="center" vertical="center"/>
    </xf>
    <xf numFmtId="3" fontId="2" fillId="0" borderId="37" xfId="76" applyNumberFormat="1" applyFont="1" applyFill="1" applyBorder="1" applyAlignment="1">
      <alignment horizontal="center" vertical="center"/>
    </xf>
    <xf numFmtId="3" fontId="2" fillId="0" borderId="36" xfId="76" applyNumberFormat="1" applyFont="1" applyFill="1" applyBorder="1" applyAlignment="1">
      <alignment horizontal="center" vertical="center"/>
    </xf>
    <xf numFmtId="3" fontId="2" fillId="0" borderId="9" xfId="76" applyNumberFormat="1" applyFont="1" applyFill="1" applyBorder="1" applyAlignment="1">
      <alignment horizontal="center" vertical="center"/>
    </xf>
    <xf numFmtId="3" fontId="2" fillId="0" borderId="10" xfId="76" applyNumberFormat="1" applyFont="1" applyFill="1" applyBorder="1" applyAlignment="1">
      <alignment horizontal="center" vertical="center"/>
    </xf>
    <xf numFmtId="0" fontId="47" fillId="24" borderId="0" xfId="47" applyFont="1" applyFill="1" applyAlignment="1">
      <alignment horizontal="center" vertical="center"/>
    </xf>
    <xf numFmtId="0" fontId="46" fillId="24" borderId="0" xfId="47" applyFont="1" applyFill="1" applyAlignment="1"/>
    <xf numFmtId="0" fontId="46" fillId="0" borderId="0" xfId="47" applyFont="1" applyFill="1" applyAlignment="1"/>
    <xf numFmtId="0" fontId="4" fillId="0" borderId="10" xfId="36" applyNumberFormat="1" applyFont="1" applyFill="1" applyBorder="1" applyAlignment="1">
      <alignment horizontal="center" vertical="center"/>
    </xf>
    <xf numFmtId="0" fontId="2" fillId="0" borderId="0" xfId="47" applyFont="1" applyFill="1"/>
    <xf numFmtId="0" fontId="47" fillId="0" borderId="0" xfId="47" applyFont="1" applyFill="1" applyAlignment="1">
      <alignment horizontal="center" vertical="center"/>
    </xf>
    <xf numFmtId="0" fontId="36" fillId="0" borderId="0" xfId="47" applyFont="1" applyFill="1"/>
    <xf numFmtId="0" fontId="31" fillId="29" borderId="20" xfId="47" applyFont="1" applyFill="1" applyBorder="1" applyAlignment="1" applyProtection="1">
      <alignment horizontal="center" vertical="center"/>
      <protection hidden="1"/>
    </xf>
    <xf numFmtId="0" fontId="31" fillId="29" borderId="19" xfId="47" applyFont="1" applyFill="1" applyBorder="1" applyAlignment="1" applyProtection="1">
      <alignment horizontal="center" vertical="center"/>
      <protection hidden="1"/>
    </xf>
    <xf numFmtId="0" fontId="32" fillId="29" borderId="20" xfId="47" applyFont="1" applyFill="1" applyBorder="1" applyAlignment="1" applyProtection="1">
      <alignment horizontal="center" vertical="center"/>
      <protection hidden="1"/>
    </xf>
    <xf numFmtId="0" fontId="32" fillId="29" borderId="19" xfId="47" applyFont="1" applyFill="1" applyBorder="1" applyAlignment="1" applyProtection="1">
      <alignment horizontal="center" vertical="center"/>
      <protection hidden="1"/>
    </xf>
    <xf numFmtId="0" fontId="33" fillId="26" borderId="0" xfId="47" applyFont="1" applyFill="1" applyAlignment="1" applyProtection="1">
      <alignment horizontal="center"/>
      <protection hidden="1"/>
    </xf>
    <xf numFmtId="0" fontId="32" fillId="29" borderId="10" xfId="47" applyFont="1" applyFill="1" applyBorder="1" applyAlignment="1" applyProtection="1">
      <alignment horizontal="center" vertical="center"/>
      <protection hidden="1"/>
    </xf>
    <xf numFmtId="0" fontId="34" fillId="27" borderId="0" xfId="47" applyFont="1" applyFill="1" applyAlignment="1" applyProtection="1">
      <alignment horizontal="center" wrapText="1"/>
      <protection hidden="1"/>
    </xf>
    <xf numFmtId="0" fontId="34" fillId="27" borderId="13" xfId="47" applyFont="1" applyFill="1" applyBorder="1" applyAlignment="1" applyProtection="1">
      <alignment horizontal="center" wrapText="1"/>
      <protection hidden="1"/>
    </xf>
    <xf numFmtId="0" fontId="21" fillId="26" borderId="14" xfId="21" applyFont="1" applyFill="1" applyBorder="1" applyAlignment="1" applyProtection="1">
      <alignment horizontal="left"/>
      <protection hidden="1"/>
    </xf>
    <xf numFmtId="0" fontId="21" fillId="26" borderId="15" xfId="21" applyFont="1" applyFill="1" applyBorder="1" applyAlignment="1" applyProtection="1">
      <alignment horizontal="left"/>
      <protection hidden="1"/>
    </xf>
    <xf numFmtId="0" fontId="21" fillId="26" borderId="16" xfId="21" applyFont="1" applyFill="1" applyBorder="1" applyAlignment="1" applyProtection="1">
      <alignment horizontal="left"/>
      <protection hidden="1"/>
    </xf>
    <xf numFmtId="0" fontId="21" fillId="0" borderId="14" xfId="21" applyFont="1" applyFill="1" applyBorder="1" applyAlignment="1" applyProtection="1">
      <alignment horizontal="center"/>
      <protection locked="0" hidden="1"/>
    </xf>
    <xf numFmtId="0" fontId="21" fillId="0" borderId="15" xfId="21" applyFont="1" applyFill="1" applyBorder="1" applyAlignment="1" applyProtection="1">
      <alignment horizontal="center"/>
      <protection locked="0" hidden="1"/>
    </xf>
    <xf numFmtId="0" fontId="21" fillId="0" borderId="16" xfId="21" applyFont="1" applyFill="1" applyBorder="1" applyAlignment="1" applyProtection="1">
      <alignment horizontal="center"/>
      <protection locked="0" hidden="1"/>
    </xf>
    <xf numFmtId="0" fontId="2" fillId="26" borderId="0" xfId="47" applyFill="1" applyAlignment="1" applyProtection="1">
      <alignment horizontal="center" vertical="center"/>
      <protection hidden="1"/>
    </xf>
    <xf numFmtId="0" fontId="40" fillId="0" borderId="0" xfId="46" applyFont="1" applyAlignment="1">
      <alignment horizontal="left" wrapText="1"/>
    </xf>
    <xf numFmtId="0" fontId="37" fillId="0" borderId="28" xfId="47" applyFont="1" applyBorder="1" applyAlignment="1">
      <alignment horizontal="center" vertical="center" wrapText="1"/>
    </xf>
    <xf numFmtId="0" fontId="37" fillId="0" borderId="29" xfId="47" applyFont="1" applyBorder="1" applyAlignment="1">
      <alignment horizontal="center" vertical="center" wrapText="1"/>
    </xf>
    <xf numFmtId="0" fontId="37" fillId="0" borderId="30" xfId="47" applyFont="1" applyBorder="1" applyAlignment="1">
      <alignment horizontal="center" vertical="center" wrapText="1"/>
    </xf>
    <xf numFmtId="0" fontId="37" fillId="0" borderId="31" xfId="47" applyFont="1" applyBorder="1" applyAlignment="1">
      <alignment horizontal="center" vertical="center" wrapText="1"/>
    </xf>
    <xf numFmtId="0" fontId="37" fillId="0" borderId="35" xfId="47" applyFont="1" applyBorder="1" applyAlignment="1">
      <alignment horizontal="center" vertical="center" wrapText="1"/>
    </xf>
    <xf numFmtId="0" fontId="37" fillId="0" borderId="34" xfId="47" applyFont="1" applyBorder="1" applyAlignment="1">
      <alignment horizontal="center" vertical="center" wrapText="1"/>
    </xf>
    <xf numFmtId="0" fontId="37" fillId="31" borderId="28" xfId="47" applyFont="1" applyFill="1" applyBorder="1" applyAlignment="1">
      <alignment horizontal="center" vertical="center" wrapText="1"/>
    </xf>
    <xf numFmtId="0" fontId="37" fillId="31" borderId="29" xfId="47" applyFont="1" applyFill="1" applyBorder="1" applyAlignment="1">
      <alignment horizontal="center" vertical="center" wrapText="1"/>
    </xf>
    <xf numFmtId="0" fontId="37" fillId="31" borderId="30" xfId="47" applyFont="1" applyFill="1" applyBorder="1" applyAlignment="1">
      <alignment horizontal="center" vertical="center" wrapText="1"/>
    </xf>
    <xf numFmtId="0" fontId="23" fillId="31" borderId="28" xfId="47" applyFont="1" applyFill="1" applyBorder="1" applyAlignment="1">
      <alignment horizontal="center" vertical="center" wrapText="1"/>
    </xf>
    <xf numFmtId="0" fontId="23" fillId="31" borderId="29" xfId="47" applyFont="1" applyFill="1" applyBorder="1" applyAlignment="1">
      <alignment horizontal="center" vertical="center" wrapText="1"/>
    </xf>
    <xf numFmtId="0" fontId="23" fillId="31" borderId="30" xfId="47" applyFont="1" applyFill="1" applyBorder="1" applyAlignment="1">
      <alignment horizontal="center" vertical="center" wrapText="1"/>
    </xf>
    <xf numFmtId="0" fontId="37" fillId="30" borderId="22" xfId="47" applyFont="1" applyFill="1" applyBorder="1" applyAlignment="1">
      <alignment horizontal="center" vertical="center" wrapText="1"/>
    </xf>
    <xf numFmtId="0" fontId="37" fillId="30" borderId="26" xfId="47" applyFont="1" applyFill="1" applyBorder="1" applyAlignment="1">
      <alignment horizontal="center" vertical="center" wrapText="1"/>
    </xf>
    <xf numFmtId="0" fontId="41" fillId="0" borderId="0" xfId="46" applyFont="1" applyFill="1" applyAlignment="1">
      <alignment horizontal="left"/>
    </xf>
  </cellXfs>
  <cellStyles count="7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0 3" xfId="73" xr:uid="{00000000-0005-0000-0000-00002B000000}"/>
    <cellStyle name="Normal 13" xfId="43" xr:uid="{00000000-0005-0000-0000-00002C000000}"/>
    <cellStyle name="Normal 13 2" xfId="74" xr:uid="{00000000-0005-0000-0000-00002D000000}"/>
    <cellStyle name="Normal 15" xfId="44" xr:uid="{00000000-0005-0000-0000-00002E000000}"/>
    <cellStyle name="Normal 2" xfId="45" xr:uid="{00000000-0005-0000-0000-00002F000000}"/>
    <cellStyle name="Normal 2 13" xfId="46" xr:uid="{00000000-0005-0000-0000-000030000000}"/>
    <cellStyle name="Normal 2 2" xfId="47" xr:uid="{00000000-0005-0000-0000-000031000000}"/>
    <cellStyle name="Normal 2 3" xfId="48" xr:uid="{00000000-0005-0000-0000-000032000000}"/>
    <cellStyle name="Normal 3" xfId="49" xr:uid="{00000000-0005-0000-0000-000033000000}"/>
    <cellStyle name="Normal 4" xfId="50" xr:uid="{00000000-0005-0000-0000-000034000000}"/>
    <cellStyle name="Normal 5" xfId="51" xr:uid="{00000000-0005-0000-0000-000035000000}"/>
    <cellStyle name="Normal 6" xfId="52" xr:uid="{00000000-0005-0000-0000-000036000000}"/>
    <cellStyle name="Normal 6 2" xfId="53" xr:uid="{00000000-0005-0000-0000-000037000000}"/>
    <cellStyle name="Normal 6 3" xfId="54" xr:uid="{00000000-0005-0000-0000-000038000000}"/>
    <cellStyle name="Normal 6 4" xfId="55" xr:uid="{00000000-0005-0000-0000-000039000000}"/>
    <cellStyle name="Normal 6 6" xfId="56" xr:uid="{00000000-0005-0000-0000-00003A000000}"/>
    <cellStyle name="Normal 6 6 2" xfId="57" xr:uid="{00000000-0005-0000-0000-00003B000000}"/>
    <cellStyle name="Normal 7" xfId="58" xr:uid="{00000000-0005-0000-0000-00003C000000}"/>
    <cellStyle name="Normal 7 2" xfId="59" xr:uid="{00000000-0005-0000-0000-00003D000000}"/>
    <cellStyle name="Normal 7 3" xfId="60" xr:uid="{00000000-0005-0000-0000-00003E000000}"/>
    <cellStyle name="Normal 8" xfId="61" xr:uid="{00000000-0005-0000-0000-00003F000000}"/>
    <cellStyle name="Normal 9" xfId="62" xr:uid="{00000000-0005-0000-0000-000040000000}"/>
    <cellStyle name="Normal 9 2" xfId="63" xr:uid="{00000000-0005-0000-0000-000041000000}"/>
    <cellStyle name="Normal_PROPINVRAMO332000 3" xfId="75" xr:uid="{00000000-0005-0000-0000-000042000000}"/>
    <cellStyle name="Normal_PROPINVRAMO332000_APERTURA PROGRAMATICA" xfId="76" xr:uid="{00000000-0005-0000-0000-000043000000}"/>
    <cellStyle name="Notas" xfId="64" builtinId="10" customBuiltin="1"/>
    <cellStyle name="Porcentual 2" xfId="65" xr:uid="{00000000-0005-0000-0000-000045000000}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73479</xdr:rowOff>
    </xdr:from>
    <xdr:to>
      <xdr:col>12</xdr:col>
      <xdr:colOff>742949</xdr:colOff>
      <xdr:row>121</xdr:row>
      <xdr:rowOff>83003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57452079"/>
          <a:ext cx="16525874" cy="2066924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ejercicio fiscal que se reporta.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progresivo que se le asignó a la obra y/o accion, el cual deberá servir para identificarla en el resto de documentos que integran</a:t>
          </a:r>
          <a:r>
            <a:rPr lang="es-MX" sz="900" b="0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Informe Financieo Semestral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clasificación que corresponda según lo establecido en el apartado 2.3.1. de los Lineamientos Generales para la Operación del Fondo de Aportaciones para la Infraestructura Social (DIRECTA O COMPLEMENTARIOS).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Anote el rubro correspondiente (agua potable, alcantarillado, drenaje y letrinas, urbanización, electrificación rural y de colonias pobres, infraestructura básica del sector salud y educativo, mejoramiento de vivienda, así como mantenimiento de infraestructura, etc.).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Anote el nombre de la obra o acción, en Gastos Indirectos desglosar las partidas genéricas o específicas y en el PRODIM desglosar el nombre de cada uno de los proyectos.</a:t>
          </a:r>
          <a:r>
            <a:rPr lang="es-MX" sz="900" b="0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s-MX" sz="900" i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información que permitan ubicar el sitio en donde se ejecutará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las fuentes (identificando específicamente el origen de los recursos) y montos de financiamiento para la ejecución de cada obra o acción en razón de que se puede programar la ejecución de obras o acciones con recursos federales,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estatales, municipales y aportaciones de particulares. Ejemplo: (FISM-DF, FORTAMUN-DF,</a:t>
          </a:r>
          <a:r>
            <a:rPr lang="es-MX" sz="900" b="0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FGP, IED,</a:t>
          </a:r>
          <a:r>
            <a:rPr lang="es-MX" sz="900" b="0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FAEISM, FIM, ETC. o en su caso mezcla de recursos entre estos y otros fondos).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de beneficiarios de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modalidad de ejecución de la obra o acción, si es por administración directa o por contrato (Adjudicación directa, Invitación a tres personas o Licitación pública).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de cada uno de los rubros del monto autorizado.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total del origen de los recursos.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389F8286-FFC8-4171-BF52-CAF81D29E932\Library\Caches\SideLoading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exo 4A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710937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4"/>
      <c r="B1" s="174" t="s">
        <v>107</v>
      </c>
      <c r="C1" s="174"/>
      <c r="D1" s="1"/>
      <c r="E1" s="24"/>
      <c r="F1" s="24"/>
      <c r="G1" s="24"/>
      <c r="H1" s="24"/>
      <c r="I1" s="24"/>
      <c r="J1" s="1"/>
      <c r="K1" s="1"/>
    </row>
    <row r="2" spans="1:11" ht="18">
      <c r="A2" s="24"/>
      <c r="B2" s="164" t="s">
        <v>62</v>
      </c>
      <c r="C2" s="164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165" t="s">
        <v>119</v>
      </c>
      <c r="C3" s="165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2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165" t="s">
        <v>23</v>
      </c>
      <c r="C5" s="165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26</v>
      </c>
      <c r="C6" s="8" t="s">
        <v>12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27</v>
      </c>
      <c r="C7" s="8" t="s">
        <v>3</v>
      </c>
      <c r="D7" s="1"/>
      <c r="E7" s="24"/>
      <c r="F7" s="166" t="s">
        <v>115</v>
      </c>
      <c r="G7" s="166"/>
      <c r="H7" s="166"/>
      <c r="I7" s="166"/>
      <c r="J7" s="1"/>
      <c r="K7" s="1"/>
    </row>
    <row r="8" spans="1:11" ht="13.5" thickBot="1">
      <c r="A8" s="24"/>
      <c r="B8" s="7" t="s">
        <v>28</v>
      </c>
      <c r="C8" s="8" t="s">
        <v>17</v>
      </c>
      <c r="D8" s="1"/>
      <c r="E8" s="24"/>
      <c r="F8" s="167"/>
      <c r="G8" s="167"/>
      <c r="H8" s="167"/>
      <c r="I8" s="167"/>
      <c r="J8" s="1"/>
      <c r="K8" s="1"/>
    </row>
    <row r="9" spans="1:11" ht="16.5" thickTop="1" thickBot="1">
      <c r="A9" s="24"/>
      <c r="B9" s="7" t="s">
        <v>29</v>
      </c>
      <c r="C9" s="9" t="s">
        <v>18</v>
      </c>
      <c r="D9" s="1"/>
      <c r="E9" s="24"/>
      <c r="F9" s="168" t="s">
        <v>108</v>
      </c>
      <c r="G9" s="169"/>
      <c r="H9" s="169"/>
      <c r="I9" s="170"/>
      <c r="J9" s="1"/>
      <c r="K9" s="1"/>
    </row>
    <row r="10" spans="1:11" ht="16.5" thickTop="1" thickBot="1">
      <c r="A10" s="24"/>
      <c r="B10" s="7" t="s">
        <v>30</v>
      </c>
      <c r="C10" s="9" t="s">
        <v>19</v>
      </c>
      <c r="D10" s="1"/>
      <c r="E10" s="24"/>
      <c r="F10" s="171" t="s">
        <v>118</v>
      </c>
      <c r="G10" s="172"/>
      <c r="H10" s="172"/>
      <c r="I10" s="173"/>
      <c r="J10" s="1"/>
      <c r="K10" s="1"/>
    </row>
    <row r="11" spans="1:11" ht="13.5" thickTop="1">
      <c r="A11" s="24"/>
      <c r="B11" s="7" t="s">
        <v>31</v>
      </c>
      <c r="C11" s="10" t="s">
        <v>4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32</v>
      </c>
      <c r="C12" s="12" t="s">
        <v>5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33</v>
      </c>
      <c r="C13" s="12" t="s">
        <v>60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116</v>
      </c>
      <c r="C14" s="12" t="s">
        <v>117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34</v>
      </c>
      <c r="C15" s="12" t="s">
        <v>6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35</v>
      </c>
      <c r="C16" s="12" t="s">
        <v>20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36</v>
      </c>
      <c r="C17" s="14" t="s">
        <v>21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162" t="s">
        <v>24</v>
      </c>
      <c r="C18" s="163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37</v>
      </c>
      <c r="C19" s="12" t="s">
        <v>22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38</v>
      </c>
      <c r="C20" s="12" t="s">
        <v>7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39</v>
      </c>
      <c r="C21" s="12" t="s">
        <v>8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40</v>
      </c>
      <c r="C22" s="12" t="s">
        <v>13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41</v>
      </c>
      <c r="C23" s="12" t="s">
        <v>25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42</v>
      </c>
      <c r="C24" s="12" t="s">
        <v>9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43</v>
      </c>
      <c r="C25" s="12" t="s">
        <v>44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45</v>
      </c>
      <c r="C26" s="12" t="s">
        <v>46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47</v>
      </c>
      <c r="C27" s="12" t="s">
        <v>14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48</v>
      </c>
      <c r="C28" s="12" t="s">
        <v>15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49</v>
      </c>
      <c r="C29" s="12" t="s">
        <v>61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50</v>
      </c>
      <c r="C30" s="14" t="s">
        <v>55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53</v>
      </c>
      <c r="C31" s="14" t="s">
        <v>56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54</v>
      </c>
      <c r="C32" s="12" t="s">
        <v>16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162" t="s">
        <v>51</v>
      </c>
      <c r="C34" s="163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52</v>
      </c>
      <c r="C35" s="12" t="s">
        <v>57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59</v>
      </c>
      <c r="C36" s="12" t="s">
        <v>58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63</v>
      </c>
      <c r="C37" s="12" t="s">
        <v>64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65</v>
      </c>
      <c r="C38" s="12" t="s">
        <v>66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67</v>
      </c>
      <c r="C39" s="12" t="s">
        <v>68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162" t="s">
        <v>69</v>
      </c>
      <c r="C40" s="163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70</v>
      </c>
      <c r="C41" s="12" t="s">
        <v>71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103</v>
      </c>
      <c r="C42" s="12" t="s">
        <v>92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162" t="s">
        <v>10</v>
      </c>
      <c r="C43" s="163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76</v>
      </c>
      <c r="C44" s="18" t="s">
        <v>72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77</v>
      </c>
      <c r="C45" s="18" t="s">
        <v>73</v>
      </c>
      <c r="D45" s="1"/>
      <c r="E45" s="24"/>
      <c r="F45" s="24"/>
      <c r="G45" s="24"/>
      <c r="H45" s="24"/>
      <c r="I45" s="24"/>
      <c r="J45" s="1"/>
      <c r="K45" s="1"/>
    </row>
    <row r="46" spans="1:11" ht="25.5">
      <c r="A46" s="24"/>
      <c r="B46" s="17" t="s">
        <v>78</v>
      </c>
      <c r="C46" s="18" t="s">
        <v>79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80</v>
      </c>
      <c r="C47" s="20" t="s">
        <v>109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81</v>
      </c>
      <c r="C48" s="20" t="s">
        <v>74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82</v>
      </c>
      <c r="C49" s="20" t="s">
        <v>83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84</v>
      </c>
      <c r="C50" s="18" t="s">
        <v>85</v>
      </c>
      <c r="D50" s="1"/>
      <c r="E50" s="24"/>
      <c r="F50" s="24"/>
      <c r="G50" s="24"/>
      <c r="H50" s="24"/>
      <c r="I50" s="24"/>
      <c r="J50" s="1"/>
      <c r="K50" s="1"/>
    </row>
    <row r="51" spans="1:11" ht="25.5">
      <c r="A51" s="24"/>
      <c r="B51" s="19" t="s">
        <v>86</v>
      </c>
      <c r="C51" s="18" t="s">
        <v>87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88</v>
      </c>
      <c r="C52" s="18" t="s">
        <v>89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90</v>
      </c>
      <c r="C53" s="18" t="s">
        <v>75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110</v>
      </c>
      <c r="C54" s="21" t="s">
        <v>111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160" t="s">
        <v>11</v>
      </c>
      <c r="C55" s="161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93</v>
      </c>
      <c r="C56" s="22" t="s">
        <v>101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94</v>
      </c>
      <c r="C57" s="22" t="s">
        <v>102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95</v>
      </c>
      <c r="C58" s="23" t="s">
        <v>109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96</v>
      </c>
      <c r="C59" s="18" t="s">
        <v>104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97</v>
      </c>
      <c r="C60" s="18" t="s">
        <v>112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98</v>
      </c>
      <c r="C61" s="18" t="s">
        <v>113</v>
      </c>
      <c r="D61" s="3"/>
      <c r="E61" s="24"/>
      <c r="F61" s="24"/>
      <c r="G61" s="24"/>
      <c r="H61" s="24"/>
      <c r="I61" s="24"/>
      <c r="J61" s="1"/>
      <c r="K61" s="1"/>
    </row>
    <row r="62" spans="1:11" ht="25.5">
      <c r="A62" s="24"/>
      <c r="B62" s="19" t="s">
        <v>99</v>
      </c>
      <c r="C62" s="18" t="s">
        <v>114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100</v>
      </c>
      <c r="C63" s="18" t="s">
        <v>105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106</v>
      </c>
      <c r="C64" s="20" t="s">
        <v>91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tabSelected="1" zoomScale="80" zoomScaleNormal="80" zoomScaleSheetLayoutView="100" workbookViewId="0">
      <selection activeCell="D106" sqref="D106"/>
    </sheetView>
  </sheetViews>
  <sheetFormatPr baseColWidth="10" defaultColWidth="11.42578125" defaultRowHeight="12.75"/>
  <cols>
    <col min="1" max="1" width="10.140625" style="100" customWidth="1"/>
    <col min="2" max="3" width="18.85546875" style="31" customWidth="1"/>
    <col min="4" max="4" width="32.7109375" style="31" customWidth="1"/>
    <col min="5" max="5" width="23.5703125" style="31" customWidth="1"/>
    <col min="6" max="6" width="18.28515625" style="31" customWidth="1"/>
    <col min="7" max="7" width="20.140625" style="31" customWidth="1"/>
    <col min="8" max="8" width="21.42578125" style="31" customWidth="1"/>
    <col min="9" max="9" width="16.85546875" style="31" customWidth="1"/>
    <col min="10" max="10" width="13.7109375" style="31" customWidth="1"/>
    <col min="11" max="11" width="15.85546875" style="31" customWidth="1"/>
    <col min="12" max="12" width="19.7109375" style="31" customWidth="1"/>
    <col min="13" max="14" width="11.42578125" style="31"/>
    <col min="15" max="15" width="14.7109375" style="31" bestFit="1" customWidth="1"/>
    <col min="16" max="16384" width="11.42578125" style="31"/>
  </cols>
  <sheetData>
    <row r="1" spans="1:12" ht="24" customHeight="1">
      <c r="B1" s="154" t="s">
        <v>276</v>
      </c>
      <c r="C1" s="33"/>
      <c r="D1" s="33"/>
      <c r="E1" s="33"/>
      <c r="F1" s="25"/>
      <c r="G1" s="25"/>
      <c r="H1" s="25"/>
      <c r="I1" s="25"/>
      <c r="J1" s="153" t="s">
        <v>132</v>
      </c>
      <c r="K1" s="157"/>
      <c r="L1" s="158"/>
    </row>
    <row r="2" spans="1:12" ht="20.100000000000001" customHeight="1">
      <c r="B2" s="154" t="s">
        <v>277</v>
      </c>
      <c r="C2" s="33"/>
      <c r="D2" s="25"/>
      <c r="E2" s="25"/>
      <c r="F2" s="25"/>
      <c r="G2" s="25"/>
      <c r="H2" s="25"/>
      <c r="I2" s="25"/>
      <c r="J2" s="25"/>
      <c r="K2" s="159"/>
      <c r="L2" s="159"/>
    </row>
    <row r="3" spans="1:12" ht="20.100000000000001" customHeight="1">
      <c r="B3" s="155" t="s">
        <v>278</v>
      </c>
      <c r="C3" s="36"/>
      <c r="D3" s="37"/>
      <c r="E3" s="37"/>
      <c r="F3" s="37"/>
      <c r="G3" s="35"/>
      <c r="I3" s="38"/>
      <c r="J3" s="38"/>
    </row>
    <row r="4" spans="1:12" s="39" customFormat="1" ht="20.100000000000001" customHeight="1" thickBot="1">
      <c r="A4" s="40"/>
      <c r="B4" s="40"/>
      <c r="C4" s="40"/>
      <c r="D4" s="40"/>
      <c r="E4" s="40"/>
      <c r="F4" s="41"/>
      <c r="G4" s="41"/>
      <c r="H4" s="41"/>
      <c r="I4" s="42"/>
      <c r="J4" s="42"/>
      <c r="K4" s="43"/>
      <c r="L4" s="43"/>
    </row>
    <row r="5" spans="1:12" s="32" customFormat="1" ht="27" customHeight="1" thickBot="1">
      <c r="A5" s="69" t="s">
        <v>122</v>
      </c>
      <c r="B5" s="55" t="s">
        <v>123</v>
      </c>
      <c r="C5" s="55" t="s">
        <v>134</v>
      </c>
      <c r="D5" s="55" t="s">
        <v>124</v>
      </c>
      <c r="E5" s="188" t="s">
        <v>121</v>
      </c>
      <c r="F5" s="48"/>
      <c r="G5" s="49"/>
      <c r="H5" s="49" t="s">
        <v>120</v>
      </c>
      <c r="I5" s="49"/>
      <c r="J5" s="52"/>
      <c r="K5" s="188" t="s">
        <v>125</v>
      </c>
      <c r="L5" s="188" t="s">
        <v>237</v>
      </c>
    </row>
    <row r="6" spans="1:12" s="32" customFormat="1" ht="16.5" customHeight="1" thickBot="1">
      <c r="A6" s="70" t="s">
        <v>126</v>
      </c>
      <c r="B6" s="56" t="s">
        <v>127</v>
      </c>
      <c r="C6" s="56" t="s">
        <v>133</v>
      </c>
      <c r="D6" s="50" t="s">
        <v>128</v>
      </c>
      <c r="E6" s="189"/>
      <c r="F6" s="51" t="s">
        <v>1</v>
      </c>
      <c r="G6" s="48"/>
      <c r="H6" s="49" t="s">
        <v>129</v>
      </c>
      <c r="I6" s="49"/>
      <c r="J6" s="52"/>
      <c r="K6" s="189"/>
      <c r="L6" s="189" t="s">
        <v>130</v>
      </c>
    </row>
    <row r="7" spans="1:12" s="32" customFormat="1" ht="52.15" customHeight="1">
      <c r="A7" s="70"/>
      <c r="B7" s="59"/>
      <c r="C7" s="59"/>
      <c r="D7" s="50"/>
      <c r="E7" s="189"/>
      <c r="F7" s="50"/>
      <c r="G7" s="51" t="s">
        <v>144</v>
      </c>
      <c r="H7" s="58" t="s">
        <v>275</v>
      </c>
      <c r="I7" s="60" t="s">
        <v>235</v>
      </c>
      <c r="J7" s="51" t="s">
        <v>236</v>
      </c>
      <c r="K7" s="189"/>
      <c r="L7" s="189" t="s">
        <v>131</v>
      </c>
    </row>
    <row r="8" spans="1:12" ht="27.75" customHeight="1">
      <c r="A8" s="185" t="s">
        <v>148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7"/>
    </row>
    <row r="9" spans="1:12" ht="52.9" customHeight="1">
      <c r="A9" s="98" t="s">
        <v>135</v>
      </c>
      <c r="B9" s="64" t="s">
        <v>212</v>
      </c>
      <c r="C9" s="61" t="s">
        <v>148</v>
      </c>
      <c r="D9" s="102" t="s">
        <v>223</v>
      </c>
      <c r="E9" s="71" t="s">
        <v>213</v>
      </c>
      <c r="F9" s="101">
        <v>62993.56</v>
      </c>
      <c r="G9" s="124">
        <v>62993.56</v>
      </c>
      <c r="H9" s="65"/>
      <c r="I9" s="65"/>
      <c r="J9" s="65"/>
      <c r="K9" s="74">
        <v>30</v>
      </c>
      <c r="L9" s="61" t="s">
        <v>145</v>
      </c>
    </row>
    <row r="10" spans="1:12" ht="48" customHeight="1">
      <c r="A10" s="98" t="s">
        <v>136</v>
      </c>
      <c r="B10" s="64" t="s">
        <v>212</v>
      </c>
      <c r="C10" s="61" t="s">
        <v>148</v>
      </c>
      <c r="D10" s="102" t="s">
        <v>211</v>
      </c>
      <c r="E10" s="71" t="s">
        <v>213</v>
      </c>
      <c r="F10" s="93">
        <v>152928.51999999999</v>
      </c>
      <c r="G10" s="125">
        <v>152928.51999999999</v>
      </c>
      <c r="H10" s="65"/>
      <c r="I10" s="65"/>
      <c r="J10" s="65"/>
      <c r="K10" s="74">
        <v>40</v>
      </c>
      <c r="L10" s="61" t="s">
        <v>145</v>
      </c>
    </row>
    <row r="11" spans="1:12" ht="57" customHeight="1">
      <c r="A11" s="98" t="s">
        <v>137</v>
      </c>
      <c r="B11" s="64" t="s">
        <v>212</v>
      </c>
      <c r="C11" s="61" t="s">
        <v>148</v>
      </c>
      <c r="D11" s="115" t="s">
        <v>204</v>
      </c>
      <c r="E11" s="71" t="s">
        <v>216</v>
      </c>
      <c r="F11" s="93">
        <v>113959.64</v>
      </c>
      <c r="G11" s="125">
        <v>113959.64</v>
      </c>
      <c r="H11" s="65"/>
      <c r="I11" s="65"/>
      <c r="J11" s="65"/>
      <c r="K11" s="74">
        <v>30</v>
      </c>
      <c r="L11" s="61" t="s">
        <v>145</v>
      </c>
    </row>
    <row r="12" spans="1:12" ht="54" customHeight="1">
      <c r="A12" s="75" t="s">
        <v>209</v>
      </c>
      <c r="B12" s="64" t="s">
        <v>212</v>
      </c>
      <c r="C12" s="61" t="s">
        <v>148</v>
      </c>
      <c r="D12" s="116" t="s">
        <v>208</v>
      </c>
      <c r="E12" s="71" t="s">
        <v>213</v>
      </c>
      <c r="F12" s="77">
        <v>623418.06999999995</v>
      </c>
      <c r="G12" s="126">
        <v>623418.06999999995</v>
      </c>
      <c r="H12" s="65"/>
      <c r="I12" s="65"/>
      <c r="J12" s="65"/>
      <c r="K12" s="118">
        <v>50</v>
      </c>
      <c r="L12" s="61" t="s">
        <v>145</v>
      </c>
    </row>
    <row r="13" spans="1:12" ht="54" customHeight="1">
      <c r="A13" s="103" t="s">
        <v>138</v>
      </c>
      <c r="B13" s="142" t="s">
        <v>212</v>
      </c>
      <c r="C13" s="135" t="s">
        <v>148</v>
      </c>
      <c r="D13" s="143" t="s">
        <v>238</v>
      </c>
      <c r="E13" s="146" t="s">
        <v>213</v>
      </c>
      <c r="F13" s="106">
        <v>468150</v>
      </c>
      <c r="G13" s="133">
        <v>468150</v>
      </c>
      <c r="H13" s="134"/>
      <c r="I13" s="134"/>
      <c r="J13" s="134"/>
      <c r="K13" s="144">
        <v>1000</v>
      </c>
      <c r="L13" s="135" t="s">
        <v>145</v>
      </c>
    </row>
    <row r="14" spans="1:12" ht="54" customHeight="1">
      <c r="A14" s="75" t="s">
        <v>139</v>
      </c>
      <c r="B14" s="66" t="s">
        <v>212</v>
      </c>
      <c r="C14" s="67" t="s">
        <v>148</v>
      </c>
      <c r="D14" s="145" t="s">
        <v>239</v>
      </c>
      <c r="E14" s="72" t="s">
        <v>215</v>
      </c>
      <c r="F14" s="80">
        <v>120000</v>
      </c>
      <c r="G14" s="128">
        <v>120000</v>
      </c>
      <c r="H14" s="68"/>
      <c r="I14" s="68"/>
      <c r="J14" s="68"/>
      <c r="K14" s="118">
        <v>1000</v>
      </c>
      <c r="L14" s="67" t="s">
        <v>145</v>
      </c>
    </row>
    <row r="15" spans="1:12" ht="54" customHeight="1">
      <c r="A15" s="75" t="s">
        <v>140</v>
      </c>
      <c r="B15" s="66" t="s">
        <v>212</v>
      </c>
      <c r="C15" s="67" t="s">
        <v>148</v>
      </c>
      <c r="D15" s="145" t="s">
        <v>264</v>
      </c>
      <c r="E15" s="72" t="s">
        <v>213</v>
      </c>
      <c r="F15" s="80">
        <v>550000</v>
      </c>
      <c r="G15" s="128">
        <v>550000</v>
      </c>
      <c r="H15" s="68"/>
      <c r="I15" s="68"/>
      <c r="J15" s="68"/>
      <c r="K15" s="118">
        <v>2000</v>
      </c>
      <c r="L15" s="67" t="s">
        <v>145</v>
      </c>
    </row>
    <row r="16" spans="1:12" ht="26.25" customHeight="1">
      <c r="A16" s="176" t="s">
        <v>151</v>
      </c>
      <c r="B16" s="177"/>
      <c r="C16" s="177"/>
      <c r="D16" s="177"/>
      <c r="E16" s="178"/>
      <c r="F16" s="81">
        <f>SUM(F9:F15)</f>
        <v>2091449.79</v>
      </c>
      <c r="G16" s="81">
        <f>SUM(G9:G15)</f>
        <v>2091449.79</v>
      </c>
      <c r="H16" s="81">
        <f>H11+H10+H9</f>
        <v>0</v>
      </c>
      <c r="I16" s="81">
        <f>I11+I10+I9</f>
        <v>0</v>
      </c>
      <c r="J16" s="81">
        <f>J11+J10+J9</f>
        <v>0</v>
      </c>
      <c r="K16" s="119">
        <f>SUM(K9+K10+K11+K12+K13+K14+K15)</f>
        <v>4150</v>
      </c>
      <c r="L16" s="81"/>
    </row>
    <row r="17" spans="1:12" ht="42" customHeight="1">
      <c r="A17" s="182" t="s">
        <v>149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4"/>
    </row>
    <row r="18" spans="1:12" ht="66" customHeight="1">
      <c r="A18" s="75" t="s">
        <v>141</v>
      </c>
      <c r="B18" s="64" t="s">
        <v>212</v>
      </c>
      <c r="C18" s="61" t="s">
        <v>149</v>
      </c>
      <c r="D18" s="72" t="s">
        <v>183</v>
      </c>
      <c r="E18" s="71" t="s">
        <v>213</v>
      </c>
      <c r="F18" s="92">
        <v>294941.59000000003</v>
      </c>
      <c r="G18" s="127">
        <v>294941.59000000003</v>
      </c>
      <c r="H18" s="82"/>
      <c r="I18" s="65"/>
      <c r="J18" s="65"/>
      <c r="K18" s="94">
        <v>250</v>
      </c>
      <c r="L18" s="61" t="s">
        <v>145</v>
      </c>
    </row>
    <row r="19" spans="1:12" ht="39" customHeight="1">
      <c r="A19" s="75" t="s">
        <v>142</v>
      </c>
      <c r="B19" s="64" t="s">
        <v>212</v>
      </c>
      <c r="C19" s="61" t="s">
        <v>149</v>
      </c>
      <c r="D19" s="83" t="s">
        <v>187</v>
      </c>
      <c r="E19" s="72" t="s">
        <v>214</v>
      </c>
      <c r="F19" s="93">
        <v>79664.759999999995</v>
      </c>
      <c r="G19" s="125">
        <v>79664.759999999995</v>
      </c>
      <c r="H19" s="73"/>
      <c r="I19" s="65"/>
      <c r="J19" s="65"/>
      <c r="K19" s="95">
        <v>20</v>
      </c>
      <c r="L19" s="61" t="s">
        <v>145</v>
      </c>
    </row>
    <row r="20" spans="1:12" ht="54" customHeight="1">
      <c r="A20" s="75" t="s">
        <v>143</v>
      </c>
      <c r="B20" s="64" t="s">
        <v>212</v>
      </c>
      <c r="C20" s="61" t="s">
        <v>149</v>
      </c>
      <c r="D20" s="78" t="s">
        <v>188</v>
      </c>
      <c r="E20" s="71" t="s">
        <v>213</v>
      </c>
      <c r="F20" s="77">
        <v>66845.440000000002</v>
      </c>
      <c r="G20" s="126">
        <v>66845.440000000002</v>
      </c>
      <c r="H20" s="90"/>
      <c r="I20" s="91"/>
      <c r="J20" s="91"/>
      <c r="K20" s="118">
        <v>30</v>
      </c>
      <c r="L20" s="61" t="s">
        <v>145</v>
      </c>
    </row>
    <row r="21" spans="1:12" ht="50.45" customHeight="1">
      <c r="A21" s="75" t="s">
        <v>147</v>
      </c>
      <c r="B21" s="64" t="s">
        <v>212</v>
      </c>
      <c r="C21" s="61" t="s">
        <v>149</v>
      </c>
      <c r="D21" s="78" t="s">
        <v>189</v>
      </c>
      <c r="E21" s="71" t="s">
        <v>213</v>
      </c>
      <c r="F21" s="77">
        <v>330841.27</v>
      </c>
      <c r="G21" s="126">
        <v>330841.27</v>
      </c>
      <c r="H21" s="90"/>
      <c r="I21" s="91"/>
      <c r="J21" s="91"/>
      <c r="K21" s="118">
        <v>70</v>
      </c>
      <c r="L21" s="61" t="s">
        <v>145</v>
      </c>
    </row>
    <row r="22" spans="1:12" ht="51.6" customHeight="1">
      <c r="A22" s="75" t="s">
        <v>210</v>
      </c>
      <c r="B22" s="64" t="s">
        <v>212</v>
      </c>
      <c r="C22" s="61" t="s">
        <v>149</v>
      </c>
      <c r="D22" s="78" t="s">
        <v>190</v>
      </c>
      <c r="E22" s="71" t="s">
        <v>213</v>
      </c>
      <c r="F22" s="77">
        <v>397450.46</v>
      </c>
      <c r="G22" s="126">
        <v>397450.46</v>
      </c>
      <c r="H22" s="90"/>
      <c r="I22" s="91"/>
      <c r="J22" s="91"/>
      <c r="K22" s="118">
        <v>40</v>
      </c>
      <c r="L22" s="61" t="s">
        <v>145</v>
      </c>
    </row>
    <row r="23" spans="1:12" ht="58.9" customHeight="1">
      <c r="A23" s="75" t="s">
        <v>240</v>
      </c>
      <c r="B23" s="66" t="s">
        <v>212</v>
      </c>
      <c r="C23" s="67" t="s">
        <v>149</v>
      </c>
      <c r="D23" s="78" t="s">
        <v>196</v>
      </c>
      <c r="E23" s="76" t="s">
        <v>215</v>
      </c>
      <c r="F23" s="77">
        <v>245918.49</v>
      </c>
      <c r="G23" s="126">
        <v>245918.49</v>
      </c>
      <c r="H23" s="90"/>
      <c r="I23" s="148"/>
      <c r="J23" s="68"/>
      <c r="K23" s="118">
        <v>36</v>
      </c>
      <c r="L23" s="61" t="s">
        <v>145</v>
      </c>
    </row>
    <row r="24" spans="1:12" ht="53.45" customHeight="1">
      <c r="A24" s="75" t="s">
        <v>155</v>
      </c>
      <c r="B24" s="64" t="s">
        <v>212</v>
      </c>
      <c r="C24" s="61" t="s">
        <v>149</v>
      </c>
      <c r="D24" s="78" t="s">
        <v>199</v>
      </c>
      <c r="E24" s="71" t="s">
        <v>213</v>
      </c>
      <c r="F24" s="77">
        <v>170945.27</v>
      </c>
      <c r="G24" s="126">
        <v>170945.27</v>
      </c>
      <c r="H24" s="90"/>
      <c r="I24" s="91"/>
      <c r="J24" s="91"/>
      <c r="K24" s="118">
        <v>150</v>
      </c>
      <c r="L24" s="61" t="s">
        <v>145</v>
      </c>
    </row>
    <row r="25" spans="1:12" ht="63.6" customHeight="1">
      <c r="A25" s="75" t="s">
        <v>156</v>
      </c>
      <c r="B25" s="64" t="s">
        <v>212</v>
      </c>
      <c r="C25" s="61" t="s">
        <v>149</v>
      </c>
      <c r="D25" s="78" t="s">
        <v>200</v>
      </c>
      <c r="E25" s="76" t="s">
        <v>217</v>
      </c>
      <c r="F25" s="77">
        <v>57161.81</v>
      </c>
      <c r="G25" s="126">
        <v>57161.81</v>
      </c>
      <c r="H25" s="90"/>
      <c r="I25" s="91"/>
      <c r="J25" s="91"/>
      <c r="K25" s="118">
        <v>60</v>
      </c>
      <c r="L25" s="61" t="s">
        <v>145</v>
      </c>
    </row>
    <row r="26" spans="1:12" ht="39" customHeight="1">
      <c r="A26" s="75" t="s">
        <v>157</v>
      </c>
      <c r="B26" s="64" t="s">
        <v>212</v>
      </c>
      <c r="C26" s="61" t="s">
        <v>149</v>
      </c>
      <c r="D26" s="78" t="s">
        <v>202</v>
      </c>
      <c r="E26" s="71" t="s">
        <v>213</v>
      </c>
      <c r="F26" s="77">
        <v>1477634.23</v>
      </c>
      <c r="G26" s="126">
        <v>1477634.23</v>
      </c>
      <c r="H26" s="90"/>
      <c r="I26" s="91"/>
      <c r="J26" s="91"/>
      <c r="K26" s="118">
        <v>30</v>
      </c>
      <c r="L26" s="61" t="s">
        <v>145</v>
      </c>
    </row>
    <row r="27" spans="1:12" ht="53.45" customHeight="1">
      <c r="A27" s="99" t="s">
        <v>158</v>
      </c>
      <c r="B27" s="64" t="s">
        <v>212</v>
      </c>
      <c r="C27" s="61" t="s">
        <v>149</v>
      </c>
      <c r="D27" s="121" t="s">
        <v>226</v>
      </c>
      <c r="E27" s="71" t="s">
        <v>213</v>
      </c>
      <c r="F27" s="77">
        <v>678951.36</v>
      </c>
      <c r="G27" s="126">
        <v>678951.36</v>
      </c>
      <c r="H27" s="90"/>
      <c r="I27" s="91"/>
      <c r="J27" s="91"/>
      <c r="K27" s="118">
        <v>45</v>
      </c>
      <c r="L27" s="61" t="s">
        <v>145</v>
      </c>
    </row>
    <row r="28" spans="1:12" ht="53.25" customHeight="1">
      <c r="A28" s="99" t="s">
        <v>159</v>
      </c>
      <c r="B28" s="64" t="s">
        <v>212</v>
      </c>
      <c r="C28" s="61" t="s">
        <v>149</v>
      </c>
      <c r="D28" s="78" t="s">
        <v>206</v>
      </c>
      <c r="E28" s="71" t="s">
        <v>213</v>
      </c>
      <c r="F28" s="77">
        <v>199797.95</v>
      </c>
      <c r="G28" s="126">
        <v>199797.95</v>
      </c>
      <c r="H28" s="90"/>
      <c r="I28" s="91"/>
      <c r="J28" s="91"/>
      <c r="K28" s="118">
        <v>60</v>
      </c>
      <c r="L28" s="61" t="s">
        <v>145</v>
      </c>
    </row>
    <row r="29" spans="1:12" ht="53.25" customHeight="1">
      <c r="A29" s="99" t="s">
        <v>160</v>
      </c>
      <c r="B29" s="64" t="s">
        <v>212</v>
      </c>
      <c r="C29" s="61" t="s">
        <v>149</v>
      </c>
      <c r="D29" s="131" t="s">
        <v>241</v>
      </c>
      <c r="E29" s="132" t="s">
        <v>242</v>
      </c>
      <c r="F29" s="80">
        <v>681200</v>
      </c>
      <c r="G29" s="128">
        <v>681200</v>
      </c>
      <c r="H29" s="73"/>
      <c r="I29" s="68"/>
      <c r="J29" s="68"/>
      <c r="K29" s="118">
        <v>5000</v>
      </c>
      <c r="L29" s="61" t="s">
        <v>145</v>
      </c>
    </row>
    <row r="30" spans="1:12" ht="34.9" customHeight="1">
      <c r="A30" s="176" t="s">
        <v>152</v>
      </c>
      <c r="B30" s="177"/>
      <c r="C30" s="177"/>
      <c r="D30" s="177"/>
      <c r="E30" s="178"/>
      <c r="F30" s="84">
        <f>SUM(F18:F29)</f>
        <v>4681352.6300000008</v>
      </c>
      <c r="G30" s="84">
        <f>SUM(G18:G29)</f>
        <v>4681352.6300000008</v>
      </c>
      <c r="H30" s="84">
        <f t="shared" ref="H30:J30" si="0">H19+H18</f>
        <v>0</v>
      </c>
      <c r="I30" s="84">
        <f t="shared" si="0"/>
        <v>0</v>
      </c>
      <c r="J30" s="84">
        <f t="shared" si="0"/>
        <v>0</v>
      </c>
      <c r="K30" s="119">
        <f>SUM(K18+K19+K20+K21+K22+K23+K24+K25+K26+K27+K28+K29)</f>
        <v>5791</v>
      </c>
      <c r="L30" s="85"/>
    </row>
    <row r="31" spans="1:12" ht="29.25" customHeight="1">
      <c r="A31" s="182" t="s">
        <v>150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4"/>
    </row>
    <row r="32" spans="1:12" ht="77.45" customHeight="1">
      <c r="A32" s="75" t="s">
        <v>161</v>
      </c>
      <c r="B32" s="66" t="s">
        <v>222</v>
      </c>
      <c r="C32" s="67" t="s">
        <v>150</v>
      </c>
      <c r="D32" s="83" t="s">
        <v>182</v>
      </c>
      <c r="E32" s="72" t="s">
        <v>218</v>
      </c>
      <c r="F32" s="93">
        <v>988160.53</v>
      </c>
      <c r="G32" s="125">
        <v>988160.53</v>
      </c>
      <c r="H32" s="68"/>
      <c r="I32" s="68"/>
      <c r="J32" s="68"/>
      <c r="K32" s="95">
        <v>120</v>
      </c>
      <c r="L32" s="67" t="s">
        <v>145</v>
      </c>
    </row>
    <row r="33" spans="1:12" ht="84" customHeight="1">
      <c r="A33" s="75" t="s">
        <v>181</v>
      </c>
      <c r="B33" s="66" t="s">
        <v>222</v>
      </c>
      <c r="C33" s="67" t="s">
        <v>150</v>
      </c>
      <c r="D33" s="83" t="s">
        <v>184</v>
      </c>
      <c r="E33" s="72" t="s">
        <v>219</v>
      </c>
      <c r="F33" s="93">
        <v>584700.35</v>
      </c>
      <c r="G33" s="125">
        <v>584700.35</v>
      </c>
      <c r="H33" s="68"/>
      <c r="I33" s="68"/>
      <c r="J33" s="68"/>
      <c r="K33" s="95">
        <v>120</v>
      </c>
      <c r="L33" s="67" t="s">
        <v>145</v>
      </c>
    </row>
    <row r="34" spans="1:12" ht="69.75" customHeight="1">
      <c r="A34" s="103" t="s">
        <v>162</v>
      </c>
      <c r="B34" s="66" t="s">
        <v>222</v>
      </c>
      <c r="C34" s="67" t="s">
        <v>150</v>
      </c>
      <c r="D34" s="72" t="s">
        <v>185</v>
      </c>
      <c r="E34" s="72" t="s">
        <v>215</v>
      </c>
      <c r="F34" s="93">
        <v>411412.64</v>
      </c>
      <c r="G34" s="125">
        <v>411412.64</v>
      </c>
      <c r="H34" s="65"/>
      <c r="I34" s="65"/>
      <c r="J34" s="65"/>
      <c r="K34" s="95">
        <v>120</v>
      </c>
      <c r="L34" s="61" t="s">
        <v>145</v>
      </c>
    </row>
    <row r="35" spans="1:12" ht="69.75" customHeight="1">
      <c r="A35" s="75" t="s">
        <v>163</v>
      </c>
      <c r="B35" s="66" t="s">
        <v>222</v>
      </c>
      <c r="C35" s="67" t="s">
        <v>150</v>
      </c>
      <c r="D35" s="96" t="s">
        <v>186</v>
      </c>
      <c r="E35" s="72" t="s">
        <v>215</v>
      </c>
      <c r="F35" s="80">
        <v>435476.92</v>
      </c>
      <c r="G35" s="128">
        <v>435476.92</v>
      </c>
      <c r="H35" s="65"/>
      <c r="I35" s="65"/>
      <c r="J35" s="65"/>
      <c r="K35" s="95">
        <v>120</v>
      </c>
      <c r="L35" s="61" t="s">
        <v>145</v>
      </c>
    </row>
    <row r="36" spans="1:12" ht="69.75" customHeight="1">
      <c r="A36" s="75" t="s">
        <v>164</v>
      </c>
      <c r="B36" s="66" t="s">
        <v>222</v>
      </c>
      <c r="C36" s="67" t="s">
        <v>150</v>
      </c>
      <c r="D36" s="96" t="s">
        <v>191</v>
      </c>
      <c r="E36" s="79" t="s">
        <v>213</v>
      </c>
      <c r="F36" s="77">
        <v>921098.55</v>
      </c>
      <c r="G36" s="126">
        <v>921098.55</v>
      </c>
      <c r="H36" s="68"/>
      <c r="I36" s="68"/>
      <c r="J36" s="68"/>
      <c r="K36" s="95">
        <v>120</v>
      </c>
      <c r="L36" s="61" t="s">
        <v>145</v>
      </c>
    </row>
    <row r="37" spans="1:12" ht="69.75" customHeight="1">
      <c r="A37" s="75" t="s">
        <v>165</v>
      </c>
      <c r="B37" s="66" t="s">
        <v>222</v>
      </c>
      <c r="C37" s="67" t="s">
        <v>150</v>
      </c>
      <c r="D37" s="96" t="s">
        <v>192</v>
      </c>
      <c r="E37" s="79" t="s">
        <v>220</v>
      </c>
      <c r="F37" s="77">
        <v>489787.69</v>
      </c>
      <c r="G37" s="126">
        <v>489787.69</v>
      </c>
      <c r="H37" s="65"/>
      <c r="I37" s="65"/>
      <c r="J37" s="65"/>
      <c r="K37" s="95">
        <v>120</v>
      </c>
      <c r="L37" s="61" t="s">
        <v>145</v>
      </c>
    </row>
    <row r="38" spans="1:12" ht="69.75" customHeight="1">
      <c r="A38" s="75" t="s">
        <v>166</v>
      </c>
      <c r="B38" s="66" t="s">
        <v>222</v>
      </c>
      <c r="C38" s="67" t="s">
        <v>150</v>
      </c>
      <c r="D38" s="96" t="s">
        <v>193</v>
      </c>
      <c r="E38" s="79" t="s">
        <v>213</v>
      </c>
      <c r="F38" s="77">
        <v>2296809.25</v>
      </c>
      <c r="G38" s="126">
        <v>2296809.25</v>
      </c>
      <c r="H38" s="65"/>
      <c r="I38" s="65"/>
      <c r="J38" s="65"/>
      <c r="K38" s="95">
        <v>120</v>
      </c>
      <c r="L38" s="61" t="s">
        <v>145</v>
      </c>
    </row>
    <row r="39" spans="1:12" ht="69.75" customHeight="1">
      <c r="A39" s="75" t="s">
        <v>167</v>
      </c>
      <c r="B39" s="66" t="s">
        <v>212</v>
      </c>
      <c r="C39" s="67" t="s">
        <v>150</v>
      </c>
      <c r="D39" s="104" t="s">
        <v>194</v>
      </c>
      <c r="E39" s="79" t="s">
        <v>213</v>
      </c>
      <c r="F39" s="106">
        <v>965324.06</v>
      </c>
      <c r="G39" s="129">
        <v>965324.06</v>
      </c>
      <c r="H39" s="107"/>
      <c r="I39" s="107"/>
      <c r="J39" s="107"/>
      <c r="K39" s="95">
        <v>120</v>
      </c>
      <c r="L39" s="61" t="s">
        <v>145</v>
      </c>
    </row>
    <row r="40" spans="1:12" ht="69.75" customHeight="1">
      <c r="A40" s="75" t="s">
        <v>168</v>
      </c>
      <c r="B40" s="66" t="s">
        <v>222</v>
      </c>
      <c r="C40" s="67" t="s">
        <v>150</v>
      </c>
      <c r="D40" s="104" t="s">
        <v>195</v>
      </c>
      <c r="E40" s="105" t="s">
        <v>221</v>
      </c>
      <c r="F40" s="106">
        <v>1030959.7</v>
      </c>
      <c r="G40" s="129">
        <v>1030959.7</v>
      </c>
      <c r="H40" s="68"/>
      <c r="I40" s="68"/>
      <c r="J40" s="68"/>
      <c r="K40" s="95">
        <v>120</v>
      </c>
      <c r="L40" s="61" t="s">
        <v>145</v>
      </c>
    </row>
    <row r="41" spans="1:12" s="111" customFormat="1" ht="69.75" customHeight="1">
      <c r="A41" s="75" t="s">
        <v>169</v>
      </c>
      <c r="B41" s="66" t="s">
        <v>222</v>
      </c>
      <c r="C41" s="67" t="s">
        <v>150</v>
      </c>
      <c r="D41" s="96" t="s">
        <v>197</v>
      </c>
      <c r="E41" s="94" t="s">
        <v>213</v>
      </c>
      <c r="F41" s="80">
        <v>1198563.1100000001</v>
      </c>
      <c r="G41" s="128">
        <v>1198563.1100000001</v>
      </c>
      <c r="H41" s="68"/>
      <c r="I41" s="68"/>
      <c r="J41" s="68"/>
      <c r="K41" s="95">
        <v>120</v>
      </c>
      <c r="L41" s="61" t="s">
        <v>145</v>
      </c>
    </row>
    <row r="42" spans="1:12" s="111" customFormat="1" ht="69.75" customHeight="1">
      <c r="A42" s="75" t="s">
        <v>170</v>
      </c>
      <c r="B42" s="66" t="s">
        <v>222</v>
      </c>
      <c r="C42" s="67" t="s">
        <v>150</v>
      </c>
      <c r="D42" s="112" t="s">
        <v>198</v>
      </c>
      <c r="E42" s="113" t="s">
        <v>213</v>
      </c>
      <c r="F42" s="110">
        <v>676943.78</v>
      </c>
      <c r="G42" s="130">
        <v>676943.78</v>
      </c>
      <c r="H42" s="65"/>
      <c r="I42" s="65"/>
      <c r="J42" s="65"/>
      <c r="K42" s="95">
        <v>120</v>
      </c>
      <c r="L42" s="61" t="s">
        <v>145</v>
      </c>
    </row>
    <row r="43" spans="1:12" s="111" customFormat="1" ht="69.75" customHeight="1">
      <c r="A43" s="75" t="s">
        <v>171</v>
      </c>
      <c r="B43" s="66" t="s">
        <v>222</v>
      </c>
      <c r="C43" s="67" t="s">
        <v>150</v>
      </c>
      <c r="D43" s="96" t="s">
        <v>201</v>
      </c>
      <c r="E43" s="94" t="s">
        <v>213</v>
      </c>
      <c r="F43" s="110">
        <v>861619.99</v>
      </c>
      <c r="G43" s="130">
        <v>861619.99</v>
      </c>
      <c r="H43" s="65"/>
      <c r="I43" s="65"/>
      <c r="J43" s="65"/>
      <c r="K43" s="95">
        <v>120</v>
      </c>
      <c r="L43" s="61" t="s">
        <v>145</v>
      </c>
    </row>
    <row r="44" spans="1:12" s="111" customFormat="1" ht="69.75" customHeight="1">
      <c r="A44" s="75" t="s">
        <v>172</v>
      </c>
      <c r="B44" s="66" t="s">
        <v>222</v>
      </c>
      <c r="C44" s="67" t="s">
        <v>150</v>
      </c>
      <c r="D44" s="114" t="s">
        <v>203</v>
      </c>
      <c r="E44" s="94" t="s">
        <v>213</v>
      </c>
      <c r="F44" s="80">
        <v>120695.71</v>
      </c>
      <c r="G44" s="128">
        <v>120695.71</v>
      </c>
      <c r="H44" s="65"/>
      <c r="I44" s="65"/>
      <c r="J44" s="65"/>
      <c r="K44" s="95">
        <v>120</v>
      </c>
      <c r="L44" s="61" t="s">
        <v>145</v>
      </c>
    </row>
    <row r="45" spans="1:12" s="111" customFormat="1" ht="69.75" customHeight="1">
      <c r="A45" s="75" t="s">
        <v>173</v>
      </c>
      <c r="B45" s="66" t="s">
        <v>222</v>
      </c>
      <c r="C45" s="67" t="s">
        <v>150</v>
      </c>
      <c r="D45" s="96" t="s">
        <v>205</v>
      </c>
      <c r="E45" s="94" t="s">
        <v>216</v>
      </c>
      <c r="F45" s="110">
        <v>419502.3</v>
      </c>
      <c r="G45" s="130">
        <v>419502.3</v>
      </c>
      <c r="H45" s="65"/>
      <c r="I45" s="65"/>
      <c r="J45" s="65"/>
      <c r="K45" s="95">
        <v>120</v>
      </c>
      <c r="L45" s="61" t="s">
        <v>145</v>
      </c>
    </row>
    <row r="46" spans="1:12" s="111" customFormat="1" ht="69.75" customHeight="1">
      <c r="A46" s="75" t="s">
        <v>174</v>
      </c>
      <c r="B46" s="66" t="s">
        <v>222</v>
      </c>
      <c r="C46" s="67" t="s">
        <v>150</v>
      </c>
      <c r="D46" s="96" t="s">
        <v>225</v>
      </c>
      <c r="E46" s="94" t="s">
        <v>217</v>
      </c>
      <c r="F46" s="80">
        <v>797384.36</v>
      </c>
      <c r="G46" s="128">
        <v>797384.36</v>
      </c>
      <c r="H46" s="68"/>
      <c r="I46" s="68"/>
      <c r="J46" s="68"/>
      <c r="K46" s="95">
        <v>120</v>
      </c>
      <c r="L46" s="61" t="s">
        <v>145</v>
      </c>
    </row>
    <row r="47" spans="1:12" s="111" customFormat="1" ht="69.75" customHeight="1">
      <c r="A47" s="75" t="s">
        <v>175</v>
      </c>
      <c r="B47" s="66" t="s">
        <v>222</v>
      </c>
      <c r="C47" s="67" t="s">
        <v>150</v>
      </c>
      <c r="D47" s="122" t="s">
        <v>227</v>
      </c>
      <c r="E47" s="94" t="s">
        <v>213</v>
      </c>
      <c r="F47" s="110">
        <v>1030384.85</v>
      </c>
      <c r="G47" s="130">
        <v>1030384.85</v>
      </c>
      <c r="H47" s="65"/>
      <c r="I47" s="65"/>
      <c r="J47" s="65"/>
      <c r="K47" s="95">
        <v>120</v>
      </c>
      <c r="L47" s="61" t="s">
        <v>145</v>
      </c>
    </row>
    <row r="48" spans="1:12" s="111" customFormat="1" ht="69.75" customHeight="1">
      <c r="A48" s="75" t="s">
        <v>176</v>
      </c>
      <c r="B48" s="66" t="s">
        <v>222</v>
      </c>
      <c r="C48" s="67" t="s">
        <v>150</v>
      </c>
      <c r="D48" s="122" t="s">
        <v>228</v>
      </c>
      <c r="E48" s="94" t="s">
        <v>213</v>
      </c>
      <c r="F48" s="110">
        <v>115256.71</v>
      </c>
      <c r="G48" s="130">
        <v>115256.71</v>
      </c>
      <c r="H48" s="65"/>
      <c r="I48" s="65"/>
      <c r="J48" s="65"/>
      <c r="K48" s="95">
        <v>120</v>
      </c>
      <c r="L48" s="61" t="s">
        <v>145</v>
      </c>
    </row>
    <row r="49" spans="1:12" s="111" customFormat="1" ht="69.75" customHeight="1">
      <c r="A49" s="75" t="s">
        <v>177</v>
      </c>
      <c r="B49" s="66" t="s">
        <v>222</v>
      </c>
      <c r="C49" s="67" t="s">
        <v>150</v>
      </c>
      <c r="D49" s="122" t="s">
        <v>229</v>
      </c>
      <c r="E49" s="94" t="s">
        <v>213</v>
      </c>
      <c r="F49" s="110">
        <v>331091.55</v>
      </c>
      <c r="G49" s="130">
        <v>331091.55</v>
      </c>
      <c r="H49" s="65"/>
      <c r="I49" s="65"/>
      <c r="J49" s="65"/>
      <c r="K49" s="95">
        <v>120</v>
      </c>
      <c r="L49" s="61" t="s">
        <v>145</v>
      </c>
    </row>
    <row r="50" spans="1:12" s="111" customFormat="1" ht="69.75" customHeight="1">
      <c r="A50" s="75" t="s">
        <v>178</v>
      </c>
      <c r="B50" s="66" t="s">
        <v>222</v>
      </c>
      <c r="C50" s="67" t="s">
        <v>150</v>
      </c>
      <c r="D50" s="96" t="s">
        <v>207</v>
      </c>
      <c r="E50" s="94" t="s">
        <v>213</v>
      </c>
      <c r="F50" s="110">
        <v>93551.679999999993</v>
      </c>
      <c r="G50" s="130">
        <v>93551.679999999993</v>
      </c>
      <c r="H50" s="65"/>
      <c r="I50" s="65"/>
      <c r="J50" s="65"/>
      <c r="K50" s="95">
        <v>120</v>
      </c>
      <c r="L50" s="61" t="s">
        <v>145</v>
      </c>
    </row>
    <row r="51" spans="1:12" s="111" customFormat="1" ht="69.75" customHeight="1">
      <c r="A51" s="75" t="s">
        <v>179</v>
      </c>
      <c r="B51" s="66" t="s">
        <v>212</v>
      </c>
      <c r="C51" s="67" t="s">
        <v>150</v>
      </c>
      <c r="D51" s="122" t="s">
        <v>230</v>
      </c>
      <c r="E51" s="94" t="s">
        <v>213</v>
      </c>
      <c r="F51" s="110">
        <v>242081.32</v>
      </c>
      <c r="G51" s="130">
        <v>242081.32</v>
      </c>
      <c r="H51" s="65"/>
      <c r="I51" s="65"/>
      <c r="J51" s="65"/>
      <c r="K51" s="95">
        <v>120</v>
      </c>
      <c r="L51" s="61" t="s">
        <v>145</v>
      </c>
    </row>
    <row r="52" spans="1:12" s="111" customFormat="1" ht="69.75" customHeight="1">
      <c r="A52" s="75" t="s">
        <v>243</v>
      </c>
      <c r="B52" s="66" t="s">
        <v>212</v>
      </c>
      <c r="C52" s="67" t="s">
        <v>150</v>
      </c>
      <c r="D52" s="122" t="s">
        <v>231</v>
      </c>
      <c r="E52" s="94" t="s">
        <v>232</v>
      </c>
      <c r="F52" s="80">
        <v>211230.71</v>
      </c>
      <c r="G52" s="128">
        <v>211230.71</v>
      </c>
      <c r="H52" s="68"/>
      <c r="I52" s="68"/>
      <c r="J52" s="68"/>
      <c r="K52" s="95">
        <v>120</v>
      </c>
      <c r="L52" s="61" t="s">
        <v>145</v>
      </c>
    </row>
    <row r="53" spans="1:12" s="111" customFormat="1" ht="69.75" customHeight="1">
      <c r="A53" s="75" t="s">
        <v>244</v>
      </c>
      <c r="B53" s="66" t="s">
        <v>212</v>
      </c>
      <c r="C53" s="67" t="s">
        <v>150</v>
      </c>
      <c r="D53" s="122" t="s">
        <v>233</v>
      </c>
      <c r="E53" s="94" t="s">
        <v>213</v>
      </c>
      <c r="F53" s="110">
        <v>264038.38</v>
      </c>
      <c r="G53" s="130">
        <v>264038.38</v>
      </c>
      <c r="H53" s="65"/>
      <c r="I53" s="65"/>
      <c r="J53" s="65"/>
      <c r="K53" s="95">
        <v>120</v>
      </c>
      <c r="L53" s="61" t="s">
        <v>145</v>
      </c>
    </row>
    <row r="54" spans="1:12" s="111" customFormat="1" ht="69.75" customHeight="1">
      <c r="A54" s="75" t="s">
        <v>245</v>
      </c>
      <c r="B54" s="66" t="s">
        <v>222</v>
      </c>
      <c r="C54" s="67" t="s">
        <v>150</v>
      </c>
      <c r="D54" s="96" t="s">
        <v>234</v>
      </c>
      <c r="E54" s="94" t="s">
        <v>213</v>
      </c>
      <c r="F54" s="80">
        <v>503758.32</v>
      </c>
      <c r="G54" s="128">
        <v>503758.32</v>
      </c>
      <c r="H54" s="68"/>
      <c r="I54" s="68"/>
      <c r="J54" s="68"/>
      <c r="K54" s="95">
        <v>120</v>
      </c>
      <c r="L54" s="67" t="s">
        <v>145</v>
      </c>
    </row>
    <row r="55" spans="1:12" s="111" customFormat="1" ht="69.75" customHeight="1">
      <c r="A55" s="75" t="s">
        <v>246</v>
      </c>
      <c r="B55" s="66" t="s">
        <v>222</v>
      </c>
      <c r="C55" s="67" t="s">
        <v>150</v>
      </c>
      <c r="D55" s="145" t="s">
        <v>253</v>
      </c>
      <c r="E55" s="94" t="s">
        <v>213</v>
      </c>
      <c r="F55" s="80">
        <v>300000</v>
      </c>
      <c r="G55" s="128">
        <v>300000</v>
      </c>
      <c r="H55" s="68"/>
      <c r="I55" s="68"/>
      <c r="J55" s="68"/>
      <c r="K55" s="149">
        <v>2000</v>
      </c>
      <c r="L55" s="67" t="s">
        <v>145</v>
      </c>
    </row>
    <row r="56" spans="1:12" s="111" customFormat="1" ht="69.75" customHeight="1">
      <c r="A56" s="75" t="s">
        <v>247</v>
      </c>
      <c r="B56" s="66" t="s">
        <v>222</v>
      </c>
      <c r="C56" s="67" t="s">
        <v>150</v>
      </c>
      <c r="D56" s="145" t="s">
        <v>254</v>
      </c>
      <c r="E56" s="94" t="s">
        <v>232</v>
      </c>
      <c r="F56" s="80">
        <v>574051.03</v>
      </c>
      <c r="G56" s="128">
        <v>574051.03</v>
      </c>
      <c r="H56" s="68"/>
      <c r="I56" s="68"/>
      <c r="J56" s="68"/>
      <c r="K56" s="150">
        <v>600</v>
      </c>
      <c r="L56" s="67" t="s">
        <v>145</v>
      </c>
    </row>
    <row r="57" spans="1:12" s="111" customFormat="1" ht="69.75" customHeight="1">
      <c r="A57" s="75" t="s">
        <v>248</v>
      </c>
      <c r="B57" s="66" t="s">
        <v>222</v>
      </c>
      <c r="C57" s="67" t="s">
        <v>150</v>
      </c>
      <c r="D57" s="145" t="s">
        <v>255</v>
      </c>
      <c r="E57" s="94" t="s">
        <v>213</v>
      </c>
      <c r="F57" s="80">
        <v>125438</v>
      </c>
      <c r="G57" s="128">
        <v>125438</v>
      </c>
      <c r="H57" s="68"/>
      <c r="I57" s="68"/>
      <c r="J57" s="68"/>
      <c r="K57" s="151">
        <v>600</v>
      </c>
      <c r="L57" s="67" t="s">
        <v>145</v>
      </c>
    </row>
    <row r="58" spans="1:12" s="111" customFormat="1" ht="69.75" customHeight="1">
      <c r="A58" s="75" t="s">
        <v>249</v>
      </c>
      <c r="B58" s="66" t="s">
        <v>222</v>
      </c>
      <c r="C58" s="67" t="s">
        <v>150</v>
      </c>
      <c r="D58" s="145" t="s">
        <v>256</v>
      </c>
      <c r="E58" s="72" t="s">
        <v>219</v>
      </c>
      <c r="F58" s="80">
        <v>51562</v>
      </c>
      <c r="G58" s="128">
        <v>51562</v>
      </c>
      <c r="H58" s="68"/>
      <c r="I58" s="68"/>
      <c r="J58" s="68"/>
      <c r="K58" s="151">
        <v>600</v>
      </c>
      <c r="L58" s="67" t="s">
        <v>145</v>
      </c>
    </row>
    <row r="59" spans="1:12" s="111" customFormat="1" ht="69.75" customHeight="1">
      <c r="A59" s="75" t="s">
        <v>250</v>
      </c>
      <c r="B59" s="66" t="s">
        <v>222</v>
      </c>
      <c r="C59" s="67" t="s">
        <v>150</v>
      </c>
      <c r="D59" s="145" t="s">
        <v>257</v>
      </c>
      <c r="E59" s="94" t="s">
        <v>220</v>
      </c>
      <c r="F59" s="80">
        <v>51562</v>
      </c>
      <c r="G59" s="128">
        <v>51562</v>
      </c>
      <c r="H59" s="68"/>
      <c r="I59" s="68"/>
      <c r="J59" s="68"/>
      <c r="K59" s="151">
        <v>600</v>
      </c>
      <c r="L59" s="67" t="s">
        <v>145</v>
      </c>
    </row>
    <row r="60" spans="1:12" s="111" customFormat="1" ht="69.75" customHeight="1">
      <c r="A60" s="75" t="s">
        <v>251</v>
      </c>
      <c r="B60" s="66" t="s">
        <v>222</v>
      </c>
      <c r="C60" s="67" t="s">
        <v>150</v>
      </c>
      <c r="D60" s="145" t="s">
        <v>258</v>
      </c>
      <c r="E60" s="94" t="s">
        <v>213</v>
      </c>
      <c r="F60" s="80">
        <v>368311.12</v>
      </c>
      <c r="G60" s="128">
        <v>368311.12</v>
      </c>
      <c r="H60" s="68"/>
      <c r="I60" s="68"/>
      <c r="J60" s="68"/>
      <c r="K60" s="151">
        <v>600</v>
      </c>
      <c r="L60" s="67" t="s">
        <v>145</v>
      </c>
    </row>
    <row r="61" spans="1:12" s="111" customFormat="1" ht="69.75" customHeight="1">
      <c r="A61" s="75" t="s">
        <v>252</v>
      </c>
      <c r="B61" s="66" t="s">
        <v>222</v>
      </c>
      <c r="C61" s="67" t="s">
        <v>150</v>
      </c>
      <c r="D61" s="145" t="s">
        <v>259</v>
      </c>
      <c r="E61" s="72" t="s">
        <v>219</v>
      </c>
      <c r="F61" s="80">
        <v>65550</v>
      </c>
      <c r="G61" s="128">
        <v>65550</v>
      </c>
      <c r="H61" s="68"/>
      <c r="I61" s="68"/>
      <c r="J61" s="68"/>
      <c r="K61" s="151">
        <v>600</v>
      </c>
      <c r="L61" s="67" t="s">
        <v>145</v>
      </c>
    </row>
    <row r="62" spans="1:12" s="111" customFormat="1" ht="69.75" customHeight="1">
      <c r="A62" s="75" t="s">
        <v>261</v>
      </c>
      <c r="B62" s="66" t="s">
        <v>222</v>
      </c>
      <c r="C62" s="67" t="s">
        <v>150</v>
      </c>
      <c r="D62" s="145" t="s">
        <v>260</v>
      </c>
      <c r="E62" s="136" t="s">
        <v>242</v>
      </c>
      <c r="F62" s="80">
        <v>269188.23</v>
      </c>
      <c r="G62" s="128">
        <v>269188.23</v>
      </c>
      <c r="H62" s="68"/>
      <c r="I62" s="68"/>
      <c r="J62" s="68"/>
      <c r="K62" s="152">
        <v>2000</v>
      </c>
      <c r="L62" s="67" t="s">
        <v>145</v>
      </c>
    </row>
    <row r="63" spans="1:12" s="111" customFormat="1" ht="69.75" customHeight="1">
      <c r="A63" s="75" t="s">
        <v>262</v>
      </c>
      <c r="B63" s="66" t="s">
        <v>212</v>
      </c>
      <c r="C63" s="67" t="s">
        <v>150</v>
      </c>
      <c r="D63" s="145" t="s">
        <v>268</v>
      </c>
      <c r="E63" s="94" t="s">
        <v>213</v>
      </c>
      <c r="F63" s="80">
        <v>301701.15000000002</v>
      </c>
      <c r="G63" s="128">
        <v>301701.15000000002</v>
      </c>
      <c r="H63" s="68"/>
      <c r="I63" s="68"/>
      <c r="J63" s="68"/>
      <c r="K63" s="95">
        <v>800</v>
      </c>
      <c r="L63" s="67" t="s">
        <v>145</v>
      </c>
    </row>
    <row r="64" spans="1:12" s="111" customFormat="1" ht="69.75" customHeight="1">
      <c r="A64" s="75" t="s">
        <v>265</v>
      </c>
      <c r="B64" s="66" t="s">
        <v>212</v>
      </c>
      <c r="C64" s="67" t="s">
        <v>150</v>
      </c>
      <c r="D64" s="145" t="s">
        <v>269</v>
      </c>
      <c r="E64" s="94" t="s">
        <v>213</v>
      </c>
      <c r="F64" s="80">
        <v>365039.8</v>
      </c>
      <c r="G64" s="128">
        <v>365039.8</v>
      </c>
      <c r="H64" s="68"/>
      <c r="I64" s="68"/>
      <c r="J64" s="68"/>
      <c r="K64" s="95">
        <v>700</v>
      </c>
      <c r="L64" s="67" t="s">
        <v>145</v>
      </c>
    </row>
    <row r="65" spans="1:15" s="111" customFormat="1" ht="69.75" customHeight="1">
      <c r="A65" s="75" t="s">
        <v>266</v>
      </c>
      <c r="B65" s="66" t="s">
        <v>212</v>
      </c>
      <c r="C65" s="67" t="s">
        <v>150</v>
      </c>
      <c r="D65" s="145" t="s">
        <v>270</v>
      </c>
      <c r="E65" s="94" t="s">
        <v>213</v>
      </c>
      <c r="F65" s="80">
        <v>295430.38</v>
      </c>
      <c r="G65" s="128">
        <v>295430.38</v>
      </c>
      <c r="H65" s="68"/>
      <c r="I65" s="68"/>
      <c r="J65" s="68"/>
      <c r="K65" s="95">
        <v>500</v>
      </c>
      <c r="L65" s="67" t="s">
        <v>145</v>
      </c>
    </row>
    <row r="66" spans="1:15" s="111" customFormat="1" ht="69.75" customHeight="1">
      <c r="A66" s="75" t="s">
        <v>267</v>
      </c>
      <c r="B66" s="66" t="s">
        <v>212</v>
      </c>
      <c r="C66" s="67" t="s">
        <v>150</v>
      </c>
      <c r="D66" s="145" t="s">
        <v>271</v>
      </c>
      <c r="E66" s="94" t="s">
        <v>213</v>
      </c>
      <c r="F66" s="80">
        <v>306892.03000000003</v>
      </c>
      <c r="G66" s="128">
        <v>306892.03000000003</v>
      </c>
      <c r="H66" s="68"/>
      <c r="I66" s="68"/>
      <c r="J66" s="68"/>
      <c r="K66" s="95">
        <v>700</v>
      </c>
      <c r="L66" s="67" t="s">
        <v>145</v>
      </c>
    </row>
    <row r="67" spans="1:15" ht="36.6" customHeight="1">
      <c r="A67" s="179" t="s">
        <v>153</v>
      </c>
      <c r="B67" s="180"/>
      <c r="C67" s="180"/>
      <c r="D67" s="180"/>
      <c r="E67" s="181"/>
      <c r="F67" s="62">
        <f>SUM(F32:F66)</f>
        <v>18064558.200000003</v>
      </c>
      <c r="G67" s="62">
        <f>SUM(G32:G66)</f>
        <v>18064558.200000003</v>
      </c>
      <c r="H67" s="62">
        <v>0</v>
      </c>
      <c r="I67" s="62">
        <v>0</v>
      </c>
      <c r="J67" s="62">
        <v>0</v>
      </c>
      <c r="K67" s="120">
        <f>SUM(K32:K66)</f>
        <v>13060</v>
      </c>
      <c r="L67" s="63"/>
    </row>
    <row r="68" spans="1:15" ht="31.15" customHeight="1">
      <c r="A68" s="182" t="s">
        <v>146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4"/>
    </row>
    <row r="69" spans="1:15" ht="33.75" customHeight="1">
      <c r="A69" s="140" t="s">
        <v>272</v>
      </c>
      <c r="B69" s="66" t="s">
        <v>222</v>
      </c>
      <c r="C69" s="86"/>
      <c r="D69" s="61" t="s">
        <v>224</v>
      </c>
      <c r="E69" s="79" t="s">
        <v>213</v>
      </c>
      <c r="F69" s="123">
        <v>238500</v>
      </c>
      <c r="G69" s="123">
        <v>238500</v>
      </c>
      <c r="H69" s="88"/>
      <c r="I69" s="87"/>
      <c r="J69" s="87"/>
      <c r="K69" s="63">
        <v>2000</v>
      </c>
      <c r="L69" s="61" t="s">
        <v>145</v>
      </c>
      <c r="O69" s="117"/>
    </row>
    <row r="70" spans="1:15" ht="33.75" customHeight="1">
      <c r="A70" s="141" t="s">
        <v>273</v>
      </c>
      <c r="B70" s="66" t="s">
        <v>222</v>
      </c>
      <c r="C70" s="137"/>
      <c r="D70" s="67" t="s">
        <v>263</v>
      </c>
      <c r="E70" s="79" t="s">
        <v>242</v>
      </c>
      <c r="F70" s="123">
        <v>151363.38</v>
      </c>
      <c r="G70" s="123">
        <v>151363.38</v>
      </c>
      <c r="H70" s="138"/>
      <c r="I70" s="139"/>
      <c r="J70" s="139"/>
      <c r="K70" s="137">
        <v>2000</v>
      </c>
      <c r="L70" s="67" t="s">
        <v>145</v>
      </c>
      <c r="O70" s="117"/>
    </row>
    <row r="71" spans="1:15" ht="24.75" customHeight="1">
      <c r="A71" s="176" t="s">
        <v>154</v>
      </c>
      <c r="B71" s="177"/>
      <c r="C71" s="177"/>
      <c r="D71" s="177"/>
      <c r="E71" s="178"/>
      <c r="F71" s="89">
        <f>F69+F70</f>
        <v>389863.38</v>
      </c>
      <c r="G71" s="89">
        <f>G69+G70</f>
        <v>389863.38</v>
      </c>
      <c r="H71" s="88">
        <v>0</v>
      </c>
      <c r="I71" s="89">
        <f>SUM(I69)</f>
        <v>0</v>
      </c>
      <c r="J71" s="89"/>
      <c r="K71" s="44"/>
      <c r="L71" s="44"/>
    </row>
    <row r="72" spans="1:15" ht="27.75" customHeight="1">
      <c r="A72" s="185" t="s">
        <v>148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7"/>
    </row>
    <row r="73" spans="1:15" ht="54" customHeight="1">
      <c r="A73" s="75">
        <v>57</v>
      </c>
      <c r="B73" s="66" t="s">
        <v>212</v>
      </c>
      <c r="C73" s="67" t="s">
        <v>148</v>
      </c>
      <c r="D73" s="145" t="s">
        <v>274</v>
      </c>
      <c r="E73" s="72" t="s">
        <v>219</v>
      </c>
      <c r="F73" s="80">
        <v>52508</v>
      </c>
      <c r="G73" s="128">
        <v>0</v>
      </c>
      <c r="H73" s="68">
        <v>52508</v>
      </c>
      <c r="I73" s="68"/>
      <c r="J73" s="68"/>
      <c r="K73" s="156">
        <v>45</v>
      </c>
      <c r="L73" s="67" t="s">
        <v>145</v>
      </c>
    </row>
    <row r="74" spans="1:15" ht="26.25" customHeight="1" thickBot="1">
      <c r="A74" s="176" t="s">
        <v>151</v>
      </c>
      <c r="B74" s="177"/>
      <c r="C74" s="177"/>
      <c r="D74" s="177"/>
      <c r="E74" s="178"/>
      <c r="F74" s="81">
        <f>SUM(F73:F73)</f>
        <v>52508</v>
      </c>
      <c r="G74" s="81">
        <f>SUM(G73:G73)</f>
        <v>0</v>
      </c>
      <c r="H74" s="81">
        <f>H73</f>
        <v>52508</v>
      </c>
      <c r="I74" s="81">
        <f>I73</f>
        <v>0</v>
      </c>
      <c r="J74" s="81">
        <f>J73</f>
        <v>0</v>
      </c>
      <c r="K74" s="119"/>
      <c r="L74" s="81"/>
    </row>
    <row r="75" spans="1:15" ht="24" customHeight="1" thickBot="1">
      <c r="A75" s="54"/>
      <c r="B75" s="28"/>
      <c r="C75" s="28"/>
      <c r="D75" s="27"/>
      <c r="E75" s="108" t="s">
        <v>180</v>
      </c>
      <c r="F75" s="45">
        <f>F71+F67+F30+F16+F74</f>
        <v>25279732</v>
      </c>
      <c r="G75" s="45">
        <f>G71+G67+G30+G16+G74</f>
        <v>25227224</v>
      </c>
      <c r="H75" s="45">
        <f>H71+H67+H30+H16+H74</f>
        <v>52508</v>
      </c>
      <c r="I75" s="45">
        <f t="shared" ref="I75:J75" si="1">I71+I67+I30+I16</f>
        <v>0</v>
      </c>
      <c r="J75" s="45">
        <f t="shared" si="1"/>
        <v>0</v>
      </c>
      <c r="K75" s="108"/>
      <c r="L75" s="46"/>
    </row>
    <row r="76" spans="1:15">
      <c r="A76" s="53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5">
      <c r="A77" s="53"/>
      <c r="B77" s="27"/>
      <c r="C77" s="27"/>
      <c r="D77" s="27"/>
      <c r="E77" s="27"/>
      <c r="F77" s="109"/>
      <c r="G77" s="27"/>
      <c r="H77" s="27"/>
      <c r="I77" s="27"/>
      <c r="J77" s="26"/>
      <c r="K77" s="34"/>
      <c r="L77" s="34"/>
    </row>
    <row r="78" spans="1:15">
      <c r="A78" s="53"/>
      <c r="B78" s="27"/>
      <c r="C78" s="27"/>
      <c r="D78" s="27"/>
      <c r="E78" s="27"/>
      <c r="F78" s="97"/>
      <c r="G78" s="27"/>
      <c r="H78" s="27"/>
      <c r="I78" s="27"/>
      <c r="J78" s="26"/>
      <c r="K78" s="34"/>
      <c r="L78" s="34"/>
    </row>
    <row r="79" spans="1:15">
      <c r="A79" s="53"/>
      <c r="B79" s="27"/>
      <c r="C79" s="27"/>
      <c r="D79" s="27"/>
      <c r="E79" s="27"/>
      <c r="F79" s="29"/>
      <c r="G79" s="97"/>
      <c r="H79" s="27"/>
      <c r="I79" s="29"/>
      <c r="J79" s="26"/>
      <c r="K79" s="27"/>
      <c r="L79" s="26"/>
    </row>
    <row r="80" spans="1:15">
      <c r="A80" s="53"/>
      <c r="B80" s="27"/>
      <c r="C80" s="27"/>
      <c r="D80" s="27"/>
      <c r="E80" s="27"/>
      <c r="F80" s="30"/>
      <c r="G80" s="27"/>
      <c r="H80" s="27"/>
      <c r="I80" s="27"/>
      <c r="J80" s="26"/>
      <c r="K80" s="27"/>
      <c r="L80" s="26"/>
    </row>
    <row r="81" spans="1:12">
      <c r="A81" s="53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6"/>
    </row>
    <row r="82" spans="1:12">
      <c r="A82" s="53"/>
      <c r="B82" s="26"/>
      <c r="C82" s="26"/>
      <c r="D82" s="26"/>
      <c r="E82" s="47"/>
      <c r="F82" s="26"/>
      <c r="G82" s="26"/>
      <c r="H82" s="26"/>
      <c r="I82" s="26"/>
      <c r="J82" s="26"/>
      <c r="K82" s="27"/>
      <c r="L82" s="26"/>
    </row>
    <row r="83" spans="1:12">
      <c r="A83" s="57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57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57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57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57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190"/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26"/>
    </row>
    <row r="89" spans="1:12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26"/>
    </row>
    <row r="90" spans="1:12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26"/>
    </row>
    <row r="91" spans="1:12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26"/>
    </row>
    <row r="92" spans="1:12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26"/>
    </row>
    <row r="93" spans="1:12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26"/>
    </row>
    <row r="94" spans="1:12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26"/>
    </row>
    <row r="95" spans="1:12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26"/>
    </row>
    <row r="96" spans="1:12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26"/>
    </row>
    <row r="97" spans="1:12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26"/>
    </row>
    <row r="98" spans="1:12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26"/>
    </row>
    <row r="99" spans="1:12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26"/>
    </row>
    <row r="100" spans="1:12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26"/>
    </row>
    <row r="101" spans="1:12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26"/>
    </row>
    <row r="102" spans="1:12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26"/>
    </row>
    <row r="103" spans="1:12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26"/>
    </row>
    <row r="104" spans="1:12">
      <c r="A104" s="5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</row>
  </sheetData>
  <mergeCells count="15">
    <mergeCell ref="E5:E7"/>
    <mergeCell ref="K5:K7"/>
    <mergeCell ref="A8:L8"/>
    <mergeCell ref="A88:K88"/>
    <mergeCell ref="L5:L7"/>
    <mergeCell ref="A105:L105"/>
    <mergeCell ref="A16:E16"/>
    <mergeCell ref="A30:E30"/>
    <mergeCell ref="A67:E67"/>
    <mergeCell ref="A17:L17"/>
    <mergeCell ref="A31:L31"/>
    <mergeCell ref="A68:L68"/>
    <mergeCell ref="A71:E71"/>
    <mergeCell ref="A72:L72"/>
    <mergeCell ref="A74:E74"/>
  </mergeCells>
  <dataValidations count="1">
    <dataValidation type="list" allowBlank="1" showInputMessage="1" showErrorMessage="1" sqref="L67 L69 L71" xr:uid="{00000000-0002-0000-0100-000000000000}">
      <formula1>#REF!</formula1>
    </dataValidation>
  </dataValidations>
  <printOptions horizontalCentered="1"/>
  <pageMargins left="0" right="0.78740157480314965" top="0.74803149606299213" bottom="0.74803149606299213" header="0.31496062992125984" footer="0.31496062992125984"/>
  <pageSetup scale="55" fitToHeight="0" orientation="landscape" r:id="rId1"/>
  <headerFooter>
    <oddHeader>&amp;L
&amp;G&amp;R
&amp;G</oddHeader>
    <oddFooter>&amp;CPàgina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OP-1</vt:lpstr>
      <vt:lpstr>'OP-1'!Área_de_impresión</vt:lpstr>
      <vt:lpstr>'OP-1'!Títulos_a_imprimir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Memo Luis</cp:lastModifiedBy>
  <cp:lastPrinted>2022-04-20T05:29:51Z</cp:lastPrinted>
  <dcterms:created xsi:type="dcterms:W3CDTF">2008-11-04T10:53:46Z</dcterms:created>
  <dcterms:modified xsi:type="dcterms:W3CDTF">2023-11-10T18:10:07Z</dcterms:modified>
</cp:coreProperties>
</file>