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nes\OneDrive\Escritorio\ARCHIVOS EXCEL CUENTA PUBLICA 2022 PNT\4.7. ED\"/>
    </mc:Choice>
  </mc:AlternateContent>
  <bookViews>
    <workbookView xWindow="-120" yWindow="-120" windowWidth="20736" windowHeight="11316"/>
  </bookViews>
  <sheets>
    <sheet name="PRE01" sheetId="9" r:id="rId1"/>
    <sheet name="SIN02" sheetId="10" r:id="rId2"/>
    <sheet name="REG03" sheetId="11" r:id="rId3"/>
    <sheet name="SEG04" sheetId="12" r:id="rId4"/>
    <sheet name="OFM05" sheetId="13" r:id="rId5"/>
    <sheet name="TES06" sheetId="14" r:id="rId6"/>
    <sheet name="COI07" sheetId="15" r:id="rId7"/>
    <sheet name="OBR08" sheetId="16" r:id="rId8"/>
    <sheet name="OBR08-FAISM-DF" sheetId="8" r:id="rId9"/>
    <sheet name="EVA09" sheetId="17" r:id="rId10"/>
    <sheet name="UTR10" sheetId="18" r:id="rId11"/>
    <sheet name="REG11" sheetId="19" r:id="rId12"/>
    <sheet name="DIF12" sheetId="20" r:id="rId13"/>
    <sheet name="SEP13" sheetId="21" r:id="rId14"/>
    <sheet name="CAT14" sheetId="22" r:id="rId15"/>
    <sheet name="SAL15" sheetId="23" r:id="rId16"/>
    <sheet name="DES16" sheetId="24" r:id="rId17"/>
    <sheet name="DER17" sheetId="25" r:id="rId18"/>
    <sheet name="PLA18" sheetId="26" r:id="rId19"/>
    <sheet name="CUL19" sheetId="27" r:id="rId20"/>
    <sheet name="EDU20" sheetId="28" r:id="rId21"/>
    <sheet name="ECO21" sheetId="29" r:id="rId22"/>
    <sheet name="MUJ22" sheetId="30" r:id="rId23"/>
    <sheet name="DEP23" sheetId="31" r:id="rId24"/>
    <sheet name="JUV24" sheetId="32" r:id="rId25"/>
    <sheet name="CAC25" sheetId="33" r:id="rId26"/>
    <sheet name="ACC26" sheetId="34" r:id="rId27"/>
    <sheet name="COM27" sheetId="35" r:id="rId28"/>
    <sheet name="APO28" sheetId="36" r:id="rId29"/>
    <sheet name="SEG29" sheetId="37" r:id="rId30"/>
    <sheet name="PRO30" sheetId="38" r:id="rId31"/>
    <sheet name="TRA31" sheetId="39" r:id="rId32"/>
    <sheet name="DEL32" sheetId="40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8">'OBR08-FAISM-DF'!$A$1:$U$120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">#REF!</definedName>
    <definedName name="OPINION">[2]Dictamen!$B$6:$C$11</definedName>
    <definedName name="PRODIM">'[3]ANEXO 4'!#REF!</definedName>
    <definedName name="PRODIMDF">[3]LISTAS!$B$4:$B$11</definedName>
    <definedName name="ROSAAAAA">#REF!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7">'OBR08'!$1:$3</definedName>
    <definedName name="_xlnm.Print_Titles" localSheetId="8">'OBR08-FAISM-DF'!$1:$23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0" l="1"/>
  <c r="I18" i="20"/>
  <c r="I17" i="20"/>
  <c r="M111" i="8"/>
  <c r="M116" i="8"/>
  <c r="T133" i="16"/>
  <c r="S133" i="16"/>
  <c r="R133" i="16"/>
  <c r="T132" i="16"/>
  <c r="S132" i="16"/>
  <c r="R132" i="16"/>
  <c r="T131" i="16"/>
  <c r="S131" i="16"/>
  <c r="R131" i="16"/>
  <c r="T130" i="16"/>
  <c r="S130" i="16"/>
  <c r="R130" i="16"/>
  <c r="R77" i="16"/>
  <c r="T82" i="16"/>
  <c r="S82" i="16"/>
  <c r="R82" i="16"/>
  <c r="T81" i="16"/>
  <c r="S81" i="16"/>
  <c r="R81" i="16"/>
  <c r="T80" i="16"/>
  <c r="S80" i="16"/>
  <c r="R80" i="16"/>
  <c r="T79" i="16"/>
  <c r="S79" i="16"/>
  <c r="R79" i="16"/>
  <c r="T78" i="16"/>
  <c r="S78" i="16"/>
  <c r="R78" i="16"/>
  <c r="T77" i="16"/>
  <c r="S77" i="16"/>
  <c r="N19" i="9"/>
  <c r="L20" i="12"/>
  <c r="J20" i="12"/>
  <c r="K20" i="12"/>
  <c r="L20" i="40" l="1"/>
  <c r="K20" i="40"/>
  <c r="J20" i="40"/>
  <c r="T19" i="40"/>
  <c r="S19" i="40"/>
  <c r="Q19" i="40"/>
  <c r="N19" i="40"/>
  <c r="H19" i="40"/>
  <c r="M19" i="40" s="1"/>
  <c r="T18" i="40"/>
  <c r="S18" i="40"/>
  <c r="Q18" i="40"/>
  <c r="N18" i="40"/>
  <c r="H18" i="40"/>
  <c r="T17" i="40"/>
  <c r="S17" i="40"/>
  <c r="Q17" i="40"/>
  <c r="N17" i="40"/>
  <c r="H17" i="40"/>
  <c r="M17" i="40" s="1"/>
  <c r="L23" i="39"/>
  <c r="K23" i="39"/>
  <c r="J23" i="39"/>
  <c r="T22" i="39"/>
  <c r="S22" i="39"/>
  <c r="Q22" i="39"/>
  <c r="N22" i="39"/>
  <c r="H22" i="39"/>
  <c r="T21" i="39"/>
  <c r="S21" i="39"/>
  <c r="Q21" i="39"/>
  <c r="N21" i="39"/>
  <c r="H21" i="39"/>
  <c r="T20" i="39"/>
  <c r="S20" i="39"/>
  <c r="Q20" i="39"/>
  <c r="N20" i="39"/>
  <c r="H20" i="39"/>
  <c r="T19" i="39"/>
  <c r="S19" i="39"/>
  <c r="Q19" i="39"/>
  <c r="N19" i="39"/>
  <c r="H19" i="39"/>
  <c r="T18" i="39"/>
  <c r="S18" i="39"/>
  <c r="Q18" i="39"/>
  <c r="N18" i="39"/>
  <c r="H18" i="39"/>
  <c r="T17" i="39"/>
  <c r="S17" i="39"/>
  <c r="Q17" i="39"/>
  <c r="N17" i="39"/>
  <c r="H17" i="39"/>
  <c r="L20" i="38"/>
  <c r="K20" i="38"/>
  <c r="J20" i="38"/>
  <c r="T19" i="38"/>
  <c r="S19" i="38"/>
  <c r="Q19" i="38"/>
  <c r="N19" i="38"/>
  <c r="I19" i="38"/>
  <c r="M19" i="38" s="1"/>
  <c r="H19" i="38"/>
  <c r="T18" i="38"/>
  <c r="S18" i="38"/>
  <c r="Q18" i="38"/>
  <c r="N18" i="38"/>
  <c r="H18" i="38"/>
  <c r="T17" i="38"/>
  <c r="S17" i="38"/>
  <c r="Q17" i="38"/>
  <c r="N17" i="38"/>
  <c r="H17" i="38"/>
  <c r="M17" i="38" s="1"/>
  <c r="L24" i="37"/>
  <c r="K24" i="37"/>
  <c r="J24" i="37"/>
  <c r="T23" i="37"/>
  <c r="S23" i="37"/>
  <c r="Q23" i="37"/>
  <c r="N23" i="37"/>
  <c r="H23" i="37"/>
  <c r="M23" i="37" s="1"/>
  <c r="T22" i="37"/>
  <c r="S22" i="37"/>
  <c r="Q22" i="37"/>
  <c r="N22" i="37"/>
  <c r="H22" i="37"/>
  <c r="T21" i="37"/>
  <c r="S21" i="37"/>
  <c r="Q21" i="37"/>
  <c r="N21" i="37"/>
  <c r="H21" i="37"/>
  <c r="T20" i="37"/>
  <c r="S20" i="37"/>
  <c r="Q20" i="37"/>
  <c r="N20" i="37"/>
  <c r="H20" i="37"/>
  <c r="T19" i="37"/>
  <c r="S19" i="37"/>
  <c r="Q19" i="37"/>
  <c r="N19" i="37"/>
  <c r="H19" i="37"/>
  <c r="M19" i="37" s="1"/>
  <c r="T18" i="37"/>
  <c r="S18" i="37"/>
  <c r="Q18" i="37"/>
  <c r="N18" i="37"/>
  <c r="H18" i="37"/>
  <c r="T17" i="37"/>
  <c r="S17" i="37"/>
  <c r="Q17" i="37"/>
  <c r="N17" i="37"/>
  <c r="H17" i="37"/>
  <c r="M17" i="37" s="1"/>
  <c r="L21" i="36"/>
  <c r="K21" i="36"/>
  <c r="J21" i="36"/>
  <c r="T20" i="36"/>
  <c r="S20" i="36"/>
  <c r="Q20" i="36"/>
  <c r="N20" i="36"/>
  <c r="H20" i="36"/>
  <c r="T19" i="36"/>
  <c r="S19" i="36"/>
  <c r="Q19" i="36"/>
  <c r="N19" i="36"/>
  <c r="H19" i="36"/>
  <c r="M19" i="36" s="1"/>
  <c r="T18" i="36"/>
  <c r="S18" i="36"/>
  <c r="Q18" i="36"/>
  <c r="N18" i="36"/>
  <c r="H18" i="36"/>
  <c r="T17" i="36"/>
  <c r="S17" i="36"/>
  <c r="Q17" i="36"/>
  <c r="N17" i="36"/>
  <c r="H17" i="36"/>
  <c r="L21" i="35"/>
  <c r="K21" i="35"/>
  <c r="J21" i="35"/>
  <c r="T20" i="35"/>
  <c r="S20" i="35"/>
  <c r="Q20" i="35"/>
  <c r="N20" i="35"/>
  <c r="H20" i="35"/>
  <c r="T19" i="35"/>
  <c r="S19" i="35"/>
  <c r="Q19" i="35"/>
  <c r="N19" i="35"/>
  <c r="H19" i="35"/>
  <c r="T18" i="35"/>
  <c r="S18" i="35"/>
  <c r="Q18" i="35"/>
  <c r="N18" i="35"/>
  <c r="H18" i="35"/>
  <c r="T17" i="35"/>
  <c r="S17" i="35"/>
  <c r="Q17" i="35"/>
  <c r="N17" i="35"/>
  <c r="H17" i="35"/>
  <c r="L19" i="34"/>
  <c r="K19" i="34"/>
  <c r="J19" i="34"/>
  <c r="T18" i="34"/>
  <c r="S18" i="34"/>
  <c r="Q18" i="34"/>
  <c r="N18" i="34"/>
  <c r="H18" i="34"/>
  <c r="T17" i="34"/>
  <c r="S17" i="34"/>
  <c r="Q17" i="34"/>
  <c r="N17" i="34"/>
  <c r="H17" i="34"/>
  <c r="L20" i="33"/>
  <c r="K20" i="33"/>
  <c r="J20" i="33"/>
  <c r="T19" i="33"/>
  <c r="S19" i="33"/>
  <c r="Q19" i="33"/>
  <c r="N19" i="33"/>
  <c r="H19" i="33"/>
  <c r="T18" i="33"/>
  <c r="S18" i="33"/>
  <c r="Q18" i="33"/>
  <c r="N18" i="33"/>
  <c r="H18" i="33"/>
  <c r="T17" i="33"/>
  <c r="S17" i="33"/>
  <c r="Q17" i="33"/>
  <c r="N17" i="33"/>
  <c r="H17" i="33"/>
  <c r="L19" i="32"/>
  <c r="K19" i="32"/>
  <c r="J19" i="32"/>
  <c r="T18" i="32"/>
  <c r="S18" i="32"/>
  <c r="Q18" i="32"/>
  <c r="N18" i="32"/>
  <c r="H18" i="32"/>
  <c r="T17" i="32"/>
  <c r="S17" i="32"/>
  <c r="Q17" i="32"/>
  <c r="N17" i="32"/>
  <c r="I17" i="32"/>
  <c r="H17" i="32"/>
  <c r="L20" i="31"/>
  <c r="K20" i="31"/>
  <c r="J20" i="31"/>
  <c r="T19" i="31"/>
  <c r="S19" i="31"/>
  <c r="Q19" i="31"/>
  <c r="N19" i="31"/>
  <c r="H19" i="31"/>
  <c r="M19" i="31" s="1"/>
  <c r="T18" i="31"/>
  <c r="S18" i="31"/>
  <c r="Q18" i="31"/>
  <c r="N18" i="31"/>
  <c r="H18" i="31"/>
  <c r="T17" i="31"/>
  <c r="S17" i="31"/>
  <c r="Q17" i="31"/>
  <c r="N17" i="31"/>
  <c r="H17" i="31"/>
  <c r="L21" i="30"/>
  <c r="K21" i="30"/>
  <c r="J21" i="30"/>
  <c r="T20" i="30"/>
  <c r="S20" i="30"/>
  <c r="Q20" i="30"/>
  <c r="N20" i="30"/>
  <c r="H20" i="30"/>
  <c r="T19" i="30"/>
  <c r="S19" i="30"/>
  <c r="Q19" i="30"/>
  <c r="N19" i="30"/>
  <c r="H19" i="30"/>
  <c r="T18" i="30"/>
  <c r="S18" i="30"/>
  <c r="Q18" i="30"/>
  <c r="N18" i="30"/>
  <c r="H18" i="30"/>
  <c r="R18" i="30" s="1"/>
  <c r="T17" i="30"/>
  <c r="S17" i="30"/>
  <c r="Q17" i="30"/>
  <c r="N17" i="30"/>
  <c r="H17" i="30"/>
  <c r="M17" i="30" s="1"/>
  <c r="L21" i="29"/>
  <c r="K21" i="29"/>
  <c r="J21" i="29"/>
  <c r="T20" i="29"/>
  <c r="S20" i="29"/>
  <c r="Q20" i="29"/>
  <c r="N20" i="29"/>
  <c r="H20" i="29"/>
  <c r="R20" i="29" s="1"/>
  <c r="T19" i="29"/>
  <c r="S19" i="29"/>
  <c r="Q19" i="29"/>
  <c r="N19" i="29"/>
  <c r="H19" i="29"/>
  <c r="T18" i="29"/>
  <c r="S18" i="29"/>
  <c r="Q18" i="29"/>
  <c r="N18" i="29"/>
  <c r="H18" i="29"/>
  <c r="M18" i="29" s="1"/>
  <c r="T17" i="29"/>
  <c r="S17" i="29"/>
  <c r="Q17" i="29"/>
  <c r="N17" i="29"/>
  <c r="H17" i="29"/>
  <c r="L20" i="28"/>
  <c r="K20" i="28"/>
  <c r="J20" i="28"/>
  <c r="T19" i="28"/>
  <c r="S19" i="28"/>
  <c r="Q19" i="28"/>
  <c r="N19" i="28"/>
  <c r="H19" i="28"/>
  <c r="T18" i="28"/>
  <c r="S18" i="28"/>
  <c r="Q18" i="28"/>
  <c r="N18" i="28"/>
  <c r="H18" i="28"/>
  <c r="T17" i="28"/>
  <c r="S17" i="28"/>
  <c r="Q17" i="28"/>
  <c r="N17" i="28"/>
  <c r="H17" i="28"/>
  <c r="L22" i="27"/>
  <c r="K22" i="27"/>
  <c r="J22" i="27"/>
  <c r="T21" i="27"/>
  <c r="S21" i="27"/>
  <c r="Q21" i="27"/>
  <c r="N21" i="27"/>
  <c r="H21" i="27"/>
  <c r="M21" i="27" s="1"/>
  <c r="T20" i="27"/>
  <c r="S20" i="27"/>
  <c r="Q20" i="27"/>
  <c r="N20" i="27"/>
  <c r="H20" i="27"/>
  <c r="T19" i="27"/>
  <c r="S19" i="27"/>
  <c r="Q19" i="27"/>
  <c r="N19" i="27"/>
  <c r="H19" i="27"/>
  <c r="M19" i="27" s="1"/>
  <c r="T18" i="27"/>
  <c r="S18" i="27"/>
  <c r="Q18" i="27"/>
  <c r="N18" i="27"/>
  <c r="H18" i="27"/>
  <c r="T17" i="27"/>
  <c r="S17" i="27"/>
  <c r="Q17" i="27"/>
  <c r="N17" i="27"/>
  <c r="H17" i="27"/>
  <c r="M17" i="27" s="1"/>
  <c r="L19" i="26"/>
  <c r="K19" i="26"/>
  <c r="J19" i="26"/>
  <c r="T18" i="26"/>
  <c r="S18" i="26"/>
  <c r="Q18" i="26"/>
  <c r="N18" i="26"/>
  <c r="H18" i="26"/>
  <c r="T17" i="26"/>
  <c r="S17" i="26"/>
  <c r="Q17" i="26"/>
  <c r="N17" i="26"/>
  <c r="I17" i="26"/>
  <c r="H17" i="26"/>
  <c r="L21" i="25"/>
  <c r="K21" i="25"/>
  <c r="J21" i="25"/>
  <c r="T20" i="25"/>
  <c r="S20" i="25"/>
  <c r="Q20" i="25"/>
  <c r="N20" i="25"/>
  <c r="H20" i="25"/>
  <c r="T19" i="25"/>
  <c r="S19" i="25"/>
  <c r="Q19" i="25"/>
  <c r="N19" i="25"/>
  <c r="I19" i="25"/>
  <c r="H19" i="25"/>
  <c r="T18" i="25"/>
  <c r="S18" i="25"/>
  <c r="Q18" i="25"/>
  <c r="N18" i="25"/>
  <c r="H18" i="25"/>
  <c r="T17" i="25"/>
  <c r="S17" i="25"/>
  <c r="Q17" i="25"/>
  <c r="N17" i="25"/>
  <c r="H17" i="25"/>
  <c r="L19" i="24"/>
  <c r="K19" i="24"/>
  <c r="J19" i="24"/>
  <c r="T18" i="24"/>
  <c r="S18" i="24"/>
  <c r="Q18" i="24"/>
  <c r="N18" i="24"/>
  <c r="H18" i="24"/>
  <c r="M18" i="24" s="1"/>
  <c r="T17" i="24"/>
  <c r="S17" i="24"/>
  <c r="Q17" i="24"/>
  <c r="N17" i="24"/>
  <c r="H17" i="24"/>
  <c r="M17" i="24" s="1"/>
  <c r="L21" i="23"/>
  <c r="K21" i="23"/>
  <c r="J21" i="23"/>
  <c r="T20" i="23"/>
  <c r="S20" i="23"/>
  <c r="Q20" i="23"/>
  <c r="N20" i="23"/>
  <c r="H20" i="23"/>
  <c r="T19" i="23"/>
  <c r="S19" i="23"/>
  <c r="Q19" i="23"/>
  <c r="N19" i="23"/>
  <c r="H19" i="23"/>
  <c r="T18" i="23"/>
  <c r="S18" i="23"/>
  <c r="Q18" i="23"/>
  <c r="N18" i="23"/>
  <c r="H18" i="23"/>
  <c r="T17" i="23"/>
  <c r="S17" i="23"/>
  <c r="Q17" i="23"/>
  <c r="N17" i="23"/>
  <c r="H17" i="23"/>
  <c r="L20" i="22"/>
  <c r="K20" i="22"/>
  <c r="J20" i="22"/>
  <c r="T19" i="22"/>
  <c r="S19" i="22"/>
  <c r="Q19" i="22"/>
  <c r="N19" i="22"/>
  <c r="H19" i="22"/>
  <c r="T18" i="22"/>
  <c r="S18" i="22"/>
  <c r="Q18" i="22"/>
  <c r="N18" i="22"/>
  <c r="H18" i="22"/>
  <c r="R18" i="22" s="1"/>
  <c r="T17" i="22"/>
  <c r="S17" i="22"/>
  <c r="Q17" i="22"/>
  <c r="N17" i="22"/>
  <c r="H17" i="22"/>
  <c r="L23" i="21"/>
  <c r="K23" i="21"/>
  <c r="J23" i="21"/>
  <c r="T22" i="21"/>
  <c r="S22" i="21"/>
  <c r="Q22" i="21"/>
  <c r="N22" i="21"/>
  <c r="H22" i="21"/>
  <c r="M22" i="21" s="1"/>
  <c r="T21" i="21"/>
  <c r="S21" i="21"/>
  <c r="Q21" i="21"/>
  <c r="N21" i="21"/>
  <c r="H21" i="21"/>
  <c r="T20" i="21"/>
  <c r="S20" i="21"/>
  <c r="Q20" i="21"/>
  <c r="N20" i="21"/>
  <c r="H20" i="21"/>
  <c r="T19" i="21"/>
  <c r="S19" i="21"/>
  <c r="Q19" i="21"/>
  <c r="N19" i="21"/>
  <c r="H19" i="21"/>
  <c r="R19" i="21" s="1"/>
  <c r="T18" i="21"/>
  <c r="S18" i="21"/>
  <c r="Q18" i="21"/>
  <c r="N18" i="21"/>
  <c r="H18" i="21"/>
  <c r="T17" i="21"/>
  <c r="S17" i="21"/>
  <c r="Q17" i="21"/>
  <c r="N17" i="21"/>
  <c r="H17" i="21"/>
  <c r="R17" i="21" s="1"/>
  <c r="L20" i="20"/>
  <c r="K20" i="20"/>
  <c r="J20" i="20"/>
  <c r="T19" i="20"/>
  <c r="S19" i="20"/>
  <c r="Q19" i="20"/>
  <c r="N19" i="20"/>
  <c r="H19" i="20"/>
  <c r="T18" i="20"/>
  <c r="S18" i="20"/>
  <c r="Q18" i="20"/>
  <c r="N18" i="20"/>
  <c r="H18" i="20"/>
  <c r="T17" i="20"/>
  <c r="S17" i="20"/>
  <c r="Q17" i="20"/>
  <c r="N17" i="20"/>
  <c r="H17" i="20"/>
  <c r="L20" i="19"/>
  <c r="K20" i="19"/>
  <c r="J20" i="19"/>
  <c r="T19" i="19"/>
  <c r="S19" i="19"/>
  <c r="Q19" i="19"/>
  <c r="N19" i="19"/>
  <c r="H19" i="19"/>
  <c r="T18" i="19"/>
  <c r="S18" i="19"/>
  <c r="Q18" i="19"/>
  <c r="N18" i="19"/>
  <c r="H18" i="19"/>
  <c r="T17" i="19"/>
  <c r="S17" i="19"/>
  <c r="Q17" i="19"/>
  <c r="N17" i="19"/>
  <c r="H17" i="19"/>
  <c r="L21" i="18"/>
  <c r="K21" i="18"/>
  <c r="J21" i="18"/>
  <c r="T20" i="18"/>
  <c r="S20" i="18"/>
  <c r="Q20" i="18"/>
  <c r="N20" i="18"/>
  <c r="H20" i="18"/>
  <c r="T19" i="18"/>
  <c r="S19" i="18"/>
  <c r="Q19" i="18"/>
  <c r="N19" i="18"/>
  <c r="H19" i="18"/>
  <c r="T18" i="18"/>
  <c r="S18" i="18"/>
  <c r="Q18" i="18"/>
  <c r="N18" i="18"/>
  <c r="H18" i="18"/>
  <c r="T17" i="18"/>
  <c r="S17" i="18"/>
  <c r="Q17" i="18"/>
  <c r="N17" i="18"/>
  <c r="H17" i="18"/>
  <c r="L20" i="17"/>
  <c r="K20" i="17"/>
  <c r="J20" i="17"/>
  <c r="T19" i="17"/>
  <c r="S19" i="17"/>
  <c r="Q19" i="17"/>
  <c r="N19" i="17"/>
  <c r="H19" i="17"/>
  <c r="T18" i="17"/>
  <c r="S18" i="17"/>
  <c r="Q18" i="17"/>
  <c r="N18" i="17"/>
  <c r="H18" i="17"/>
  <c r="M18" i="17" s="1"/>
  <c r="T17" i="17"/>
  <c r="S17" i="17"/>
  <c r="Q17" i="17"/>
  <c r="N17" i="17"/>
  <c r="H17" i="17"/>
  <c r="L134" i="16"/>
  <c r="K134" i="16"/>
  <c r="J134" i="16"/>
  <c r="N133" i="16"/>
  <c r="M133" i="16"/>
  <c r="N132" i="16"/>
  <c r="M132" i="16"/>
  <c r="N131" i="16"/>
  <c r="M131" i="16"/>
  <c r="N130" i="16"/>
  <c r="M130" i="16"/>
  <c r="T129" i="16"/>
  <c r="S129" i="16"/>
  <c r="R129" i="16"/>
  <c r="N129" i="16"/>
  <c r="M129" i="16"/>
  <c r="C120" i="16"/>
  <c r="L83" i="16"/>
  <c r="K83" i="16"/>
  <c r="J83" i="16"/>
  <c r="N82" i="16"/>
  <c r="M82" i="16"/>
  <c r="N81" i="16"/>
  <c r="M81" i="16"/>
  <c r="N80" i="16"/>
  <c r="M80" i="16"/>
  <c r="N79" i="16"/>
  <c r="M79" i="16"/>
  <c r="N78" i="16"/>
  <c r="M78" i="16"/>
  <c r="N77" i="16"/>
  <c r="M77" i="16"/>
  <c r="L20" i="16"/>
  <c r="K20" i="16"/>
  <c r="J20" i="16"/>
  <c r="T19" i="16"/>
  <c r="S19" i="16"/>
  <c r="Q19" i="16"/>
  <c r="N19" i="16"/>
  <c r="H19" i="16"/>
  <c r="T18" i="16"/>
  <c r="S18" i="16"/>
  <c r="Q18" i="16"/>
  <c r="N18" i="16"/>
  <c r="H18" i="16"/>
  <c r="T17" i="16"/>
  <c r="S17" i="16"/>
  <c r="Q17" i="16"/>
  <c r="N17" i="16"/>
  <c r="H17" i="16"/>
  <c r="L20" i="15"/>
  <c r="K20" i="15"/>
  <c r="J20" i="15"/>
  <c r="T19" i="15"/>
  <c r="S19" i="15"/>
  <c r="Q19" i="15"/>
  <c r="N19" i="15"/>
  <c r="H19" i="15"/>
  <c r="R19" i="15" s="1"/>
  <c r="T18" i="15"/>
  <c r="S18" i="15"/>
  <c r="Q18" i="15"/>
  <c r="N18" i="15"/>
  <c r="H18" i="15"/>
  <c r="T17" i="15"/>
  <c r="S17" i="15"/>
  <c r="Q17" i="15"/>
  <c r="N17" i="15"/>
  <c r="H17" i="15"/>
  <c r="L25" i="14"/>
  <c r="K25" i="14"/>
  <c r="J25" i="14"/>
  <c r="T24" i="14"/>
  <c r="S24" i="14"/>
  <c r="Q24" i="14"/>
  <c r="N24" i="14"/>
  <c r="H24" i="14"/>
  <c r="T23" i="14"/>
  <c r="S23" i="14"/>
  <c r="Q23" i="14"/>
  <c r="N23" i="14"/>
  <c r="H23" i="14"/>
  <c r="T22" i="14"/>
  <c r="S22" i="14"/>
  <c r="Q22" i="14"/>
  <c r="N22" i="14"/>
  <c r="H22" i="14"/>
  <c r="T21" i="14"/>
  <c r="S21" i="14"/>
  <c r="Q21" i="14"/>
  <c r="N21" i="14"/>
  <c r="H21" i="14"/>
  <c r="T20" i="14"/>
  <c r="S20" i="14"/>
  <c r="Q20" i="14"/>
  <c r="N20" i="14"/>
  <c r="H20" i="14"/>
  <c r="T19" i="14"/>
  <c r="S19" i="14"/>
  <c r="Q19" i="14"/>
  <c r="N19" i="14"/>
  <c r="H19" i="14"/>
  <c r="T18" i="14"/>
  <c r="S18" i="14"/>
  <c r="Q18" i="14"/>
  <c r="N18" i="14"/>
  <c r="H18" i="14"/>
  <c r="T17" i="14"/>
  <c r="S17" i="14"/>
  <c r="Q17" i="14"/>
  <c r="N17" i="14"/>
  <c r="H17" i="14"/>
  <c r="L19" i="13"/>
  <c r="K19" i="13"/>
  <c r="J19" i="13"/>
  <c r="T18" i="13"/>
  <c r="S18" i="13"/>
  <c r="Q18" i="13"/>
  <c r="N18" i="13"/>
  <c r="H18" i="13"/>
  <c r="T17" i="13"/>
  <c r="S17" i="13"/>
  <c r="Q17" i="13"/>
  <c r="N17" i="13"/>
  <c r="H17" i="13"/>
  <c r="M17" i="13" s="1"/>
  <c r="T19" i="12"/>
  <c r="S19" i="12"/>
  <c r="Q19" i="12"/>
  <c r="N19" i="12"/>
  <c r="H19" i="12"/>
  <c r="T18" i="12"/>
  <c r="S18" i="12"/>
  <c r="Q18" i="12"/>
  <c r="N18" i="12"/>
  <c r="H18" i="12"/>
  <c r="T17" i="12"/>
  <c r="S17" i="12"/>
  <c r="Q17" i="12"/>
  <c r="N17" i="12"/>
  <c r="H17" i="12"/>
  <c r="L21" i="11"/>
  <c r="K21" i="11"/>
  <c r="J21" i="11"/>
  <c r="T20" i="11"/>
  <c r="S20" i="11"/>
  <c r="N20" i="11"/>
  <c r="H20" i="11"/>
  <c r="M20" i="11" s="1"/>
  <c r="T19" i="11"/>
  <c r="S19" i="11"/>
  <c r="N19" i="11"/>
  <c r="H19" i="11"/>
  <c r="T18" i="11"/>
  <c r="S18" i="11"/>
  <c r="N18" i="11"/>
  <c r="H18" i="11"/>
  <c r="T17" i="11"/>
  <c r="S17" i="11"/>
  <c r="N17" i="11"/>
  <c r="H17" i="11"/>
  <c r="M17" i="11" s="1"/>
  <c r="L20" i="10"/>
  <c r="K20" i="10"/>
  <c r="J20" i="10"/>
  <c r="T19" i="10"/>
  <c r="S19" i="10"/>
  <c r="Q19" i="10"/>
  <c r="N19" i="10"/>
  <c r="H19" i="10"/>
  <c r="T18" i="10"/>
  <c r="S18" i="10"/>
  <c r="Q18" i="10"/>
  <c r="N18" i="10"/>
  <c r="H18" i="10"/>
  <c r="M18" i="10" s="1"/>
  <c r="T17" i="10"/>
  <c r="S17" i="10"/>
  <c r="Q17" i="10"/>
  <c r="N17" i="10"/>
  <c r="I17" i="10"/>
  <c r="H17" i="10"/>
  <c r="L21" i="9"/>
  <c r="K21" i="9"/>
  <c r="J21" i="9"/>
  <c r="T20" i="9"/>
  <c r="S20" i="9"/>
  <c r="Q20" i="9"/>
  <c r="N20" i="9"/>
  <c r="H20" i="9"/>
  <c r="T19" i="9"/>
  <c r="S19" i="9"/>
  <c r="Q19" i="9"/>
  <c r="H19" i="9"/>
  <c r="T18" i="9"/>
  <c r="S18" i="9"/>
  <c r="Q18" i="9"/>
  <c r="N18" i="9"/>
  <c r="H18" i="9"/>
  <c r="T17" i="9"/>
  <c r="S17" i="9"/>
  <c r="Q17" i="9"/>
  <c r="N17" i="9"/>
  <c r="H17" i="9"/>
  <c r="R17" i="26" l="1"/>
  <c r="M17" i="32"/>
  <c r="R19" i="16"/>
  <c r="R17" i="15"/>
  <c r="M20" i="21"/>
  <c r="M18" i="23"/>
  <c r="M20" i="23"/>
  <c r="M20" i="27"/>
  <c r="M17" i="29"/>
  <c r="M17" i="35"/>
  <c r="R17" i="9"/>
  <c r="R19" i="9"/>
  <c r="M17" i="14"/>
  <c r="M19" i="14"/>
  <c r="M21" i="14"/>
  <c r="M23" i="14"/>
  <c r="M17" i="15"/>
  <c r="M19" i="15"/>
  <c r="M17" i="22"/>
  <c r="M19" i="17"/>
  <c r="R17" i="19"/>
  <c r="M19" i="19"/>
  <c r="M18" i="27"/>
  <c r="M19" i="29"/>
  <c r="M19" i="35"/>
  <c r="M18" i="9"/>
  <c r="M18" i="15"/>
  <c r="M20" i="30"/>
  <c r="M17" i="31"/>
  <c r="M18" i="35"/>
  <c r="M20" i="35"/>
  <c r="M18" i="40"/>
  <c r="M18" i="39"/>
  <c r="M20" i="39"/>
  <c r="M18" i="38"/>
  <c r="R18" i="37"/>
  <c r="R20" i="37"/>
  <c r="R22" i="37"/>
  <c r="M21" i="37"/>
  <c r="R18" i="36"/>
  <c r="M20" i="36"/>
  <c r="M17" i="36"/>
  <c r="R17" i="34"/>
  <c r="M18" i="32"/>
  <c r="R18" i="31"/>
  <c r="M19" i="30"/>
  <c r="M17" i="28"/>
  <c r="R18" i="28"/>
  <c r="M17" i="23"/>
  <c r="M19" i="23"/>
  <c r="M18" i="21"/>
  <c r="R21" i="21"/>
  <c r="M18" i="19"/>
  <c r="R17" i="17"/>
  <c r="M17" i="16"/>
  <c r="M19" i="12"/>
  <c r="M17" i="12"/>
  <c r="R19" i="11"/>
  <c r="R18" i="9"/>
  <c r="M19" i="9"/>
  <c r="M17" i="10"/>
  <c r="M19" i="10"/>
  <c r="R18" i="11"/>
  <c r="M19" i="11"/>
  <c r="M18" i="13"/>
  <c r="M18" i="14"/>
  <c r="M20" i="14"/>
  <c r="M22" i="14"/>
  <c r="M24" i="14"/>
  <c r="R18" i="15"/>
  <c r="R18" i="16"/>
  <c r="M19" i="16"/>
  <c r="M17" i="17"/>
  <c r="M18" i="18"/>
  <c r="M20" i="18"/>
  <c r="R18" i="19"/>
  <c r="M17" i="20"/>
  <c r="M19" i="20"/>
  <c r="R18" i="21"/>
  <c r="M19" i="21"/>
  <c r="R22" i="21"/>
  <c r="M19" i="22"/>
  <c r="R17" i="24"/>
  <c r="M17" i="25"/>
  <c r="M19" i="25"/>
  <c r="M17" i="26"/>
  <c r="R17" i="28"/>
  <c r="M18" i="28"/>
  <c r="R19" i="30"/>
  <c r="R17" i="31"/>
  <c r="M18" i="31"/>
  <c r="R17" i="32"/>
  <c r="M17" i="33"/>
  <c r="M19" i="33"/>
  <c r="M18" i="34"/>
  <c r="R17" i="36"/>
  <c r="R17" i="37"/>
  <c r="M18" i="37"/>
  <c r="R21" i="37"/>
  <c r="M22" i="37"/>
  <c r="M17" i="39"/>
  <c r="M19" i="39"/>
  <c r="M21" i="39"/>
  <c r="R17" i="11"/>
  <c r="M18" i="11"/>
  <c r="M18" i="12"/>
  <c r="R17" i="13"/>
  <c r="R17" i="16"/>
  <c r="M18" i="16"/>
  <c r="M17" i="9"/>
  <c r="M20" i="9"/>
  <c r="R18" i="17"/>
  <c r="M17" i="18"/>
  <c r="M19" i="18"/>
  <c r="M17" i="19"/>
  <c r="M18" i="20"/>
  <c r="M17" i="21"/>
  <c r="R20" i="21"/>
  <c r="M21" i="21"/>
  <c r="R17" i="22"/>
  <c r="M18" i="22"/>
  <c r="M18" i="25"/>
  <c r="M20" i="25"/>
  <c r="M18" i="26"/>
  <c r="M19" i="28"/>
  <c r="R17" i="30"/>
  <c r="M18" i="30"/>
  <c r="R19" i="31"/>
  <c r="M18" i="33"/>
  <c r="M17" i="34"/>
  <c r="M18" i="36"/>
  <c r="R19" i="37"/>
  <c r="M20" i="37"/>
  <c r="M22" i="39"/>
  <c r="R17" i="40"/>
  <c r="R18" i="40"/>
  <c r="R19" i="40"/>
  <c r="R17" i="39"/>
  <c r="R18" i="39"/>
  <c r="R19" i="39"/>
  <c r="R20" i="39"/>
  <c r="R21" i="39"/>
  <c r="R22" i="39"/>
  <c r="R17" i="38"/>
  <c r="R18" i="38"/>
  <c r="R19" i="38"/>
  <c r="R23" i="37"/>
  <c r="R19" i="36"/>
  <c r="R20" i="36"/>
  <c r="R17" i="35"/>
  <c r="R18" i="35"/>
  <c r="R19" i="35"/>
  <c r="R20" i="35"/>
  <c r="R18" i="34"/>
  <c r="R17" i="33"/>
  <c r="R18" i="33"/>
  <c r="R19" i="33"/>
  <c r="R18" i="32"/>
  <c r="R20" i="30"/>
  <c r="M20" i="29"/>
  <c r="R17" i="29"/>
  <c r="R18" i="29"/>
  <c r="R19" i="29"/>
  <c r="R19" i="28"/>
  <c r="R17" i="27"/>
  <c r="R18" i="27"/>
  <c r="R19" i="27"/>
  <c r="R20" i="27"/>
  <c r="R21" i="27"/>
  <c r="R18" i="26"/>
  <c r="R17" i="25"/>
  <c r="R18" i="25"/>
  <c r="R19" i="25"/>
  <c r="R20" i="25"/>
  <c r="R18" i="24"/>
  <c r="R17" i="23"/>
  <c r="R18" i="23"/>
  <c r="R19" i="23"/>
  <c r="R20" i="23"/>
  <c r="R19" i="22"/>
  <c r="R17" i="20"/>
  <c r="R18" i="20"/>
  <c r="R19" i="20"/>
  <c r="R19" i="19"/>
  <c r="R17" i="18"/>
  <c r="R18" i="18"/>
  <c r="R19" i="18"/>
  <c r="R20" i="18"/>
  <c r="R19" i="17"/>
  <c r="R17" i="14"/>
  <c r="R18" i="14"/>
  <c r="R19" i="14"/>
  <c r="R20" i="14"/>
  <c r="R21" i="14"/>
  <c r="R22" i="14"/>
  <c r="R23" i="14"/>
  <c r="R24" i="14"/>
  <c r="R18" i="13"/>
  <c r="R17" i="12"/>
  <c r="R18" i="12"/>
  <c r="R19" i="12"/>
  <c r="R20" i="11"/>
  <c r="R17" i="10"/>
  <c r="R18" i="10"/>
  <c r="R19" i="10"/>
  <c r="R20" i="9"/>
  <c r="L118" i="8"/>
  <c r="K118" i="8"/>
  <c r="T117" i="8"/>
  <c r="S117" i="8"/>
  <c r="R117" i="8"/>
  <c r="N117" i="8"/>
  <c r="M117" i="8"/>
  <c r="T88" i="8" l="1"/>
  <c r="S88" i="8"/>
  <c r="R88" i="8"/>
  <c r="T87" i="8"/>
  <c r="S87" i="8"/>
  <c r="R87" i="8"/>
  <c r="T86" i="8"/>
  <c r="S86" i="8"/>
  <c r="R86" i="8"/>
  <c r="T85" i="8"/>
  <c r="S85" i="8"/>
  <c r="R85" i="8"/>
  <c r="T84" i="8"/>
  <c r="S84" i="8"/>
  <c r="R84" i="8"/>
  <c r="T83" i="8"/>
  <c r="S83" i="8"/>
  <c r="R83" i="8"/>
  <c r="T82" i="8"/>
  <c r="S82" i="8"/>
  <c r="R82" i="8"/>
  <c r="T81" i="8"/>
  <c r="S81" i="8"/>
  <c r="R81" i="8"/>
  <c r="T80" i="8"/>
  <c r="S80" i="8"/>
  <c r="R80" i="8"/>
  <c r="T79" i="8"/>
  <c r="S79" i="8"/>
  <c r="R79" i="8"/>
  <c r="T78" i="8"/>
  <c r="S78" i="8"/>
  <c r="R78" i="8"/>
  <c r="T77" i="8"/>
  <c r="S77" i="8"/>
  <c r="R77" i="8"/>
  <c r="T76" i="8"/>
  <c r="S76" i="8"/>
  <c r="R76" i="8"/>
  <c r="T75" i="8"/>
  <c r="S75" i="8"/>
  <c r="R75" i="8"/>
  <c r="N88" i="8"/>
  <c r="M88" i="8"/>
  <c r="N87" i="8"/>
  <c r="M87" i="8"/>
  <c r="N86" i="8"/>
  <c r="M86" i="8"/>
  <c r="N85" i="8"/>
  <c r="M85" i="8"/>
  <c r="N84" i="8"/>
  <c r="M84" i="8"/>
  <c r="N83" i="8"/>
  <c r="M83" i="8"/>
  <c r="N82" i="8"/>
  <c r="M82" i="8"/>
  <c r="N81" i="8"/>
  <c r="M81" i="8"/>
  <c r="N80" i="8"/>
  <c r="M80" i="8"/>
  <c r="N79" i="8"/>
  <c r="M79" i="8"/>
  <c r="N78" i="8"/>
  <c r="M78" i="8"/>
  <c r="N77" i="8"/>
  <c r="M77" i="8"/>
  <c r="N76" i="8"/>
  <c r="M76" i="8"/>
  <c r="N75" i="8"/>
  <c r="M75" i="8"/>
  <c r="T105" i="8"/>
  <c r="S105" i="8"/>
  <c r="R105" i="8"/>
  <c r="T104" i="8"/>
  <c r="S104" i="8"/>
  <c r="R104" i="8"/>
  <c r="T103" i="8"/>
  <c r="S103" i="8"/>
  <c r="R103" i="8"/>
  <c r="T102" i="8"/>
  <c r="S102" i="8"/>
  <c r="R102" i="8"/>
  <c r="T101" i="8"/>
  <c r="S101" i="8"/>
  <c r="R101" i="8"/>
  <c r="T100" i="8"/>
  <c r="S100" i="8"/>
  <c r="R100" i="8"/>
  <c r="N105" i="8"/>
  <c r="M105" i="8"/>
  <c r="N104" i="8"/>
  <c r="M104" i="8"/>
  <c r="N103" i="8"/>
  <c r="M103" i="8"/>
  <c r="N102" i="8"/>
  <c r="M102" i="8"/>
  <c r="N101" i="8"/>
  <c r="M101" i="8"/>
  <c r="N100" i="8"/>
  <c r="M100" i="8"/>
  <c r="T47" i="8"/>
  <c r="S47" i="8"/>
  <c r="R47" i="8"/>
  <c r="T46" i="8"/>
  <c r="S46" i="8"/>
  <c r="R46" i="8"/>
  <c r="T45" i="8"/>
  <c r="S45" i="8"/>
  <c r="R45" i="8"/>
  <c r="T44" i="8"/>
  <c r="S44" i="8"/>
  <c r="R44" i="8"/>
  <c r="T43" i="8"/>
  <c r="S43" i="8"/>
  <c r="R43" i="8"/>
  <c r="N47" i="8"/>
  <c r="M47" i="8"/>
  <c r="N46" i="8"/>
  <c r="M46" i="8"/>
  <c r="N45" i="8"/>
  <c r="M45" i="8"/>
  <c r="N44" i="8"/>
  <c r="M44" i="8"/>
  <c r="N43" i="8"/>
  <c r="M43" i="8"/>
  <c r="T114" i="8"/>
  <c r="S114" i="8"/>
  <c r="R114" i="8"/>
  <c r="N114" i="8"/>
  <c r="M114" i="8"/>
  <c r="T113" i="8"/>
  <c r="S113" i="8"/>
  <c r="R113" i="8"/>
  <c r="N113" i="8"/>
  <c r="M113" i="8"/>
  <c r="T39" i="8"/>
  <c r="S39" i="8"/>
  <c r="R39" i="8"/>
  <c r="T38" i="8"/>
  <c r="S38" i="8"/>
  <c r="R38" i="8"/>
  <c r="T37" i="8"/>
  <c r="S37" i="8"/>
  <c r="R37" i="8"/>
  <c r="T36" i="8"/>
  <c r="S36" i="8"/>
  <c r="R36" i="8"/>
  <c r="N39" i="8"/>
  <c r="M39" i="8"/>
  <c r="N38" i="8"/>
  <c r="M38" i="8"/>
  <c r="N37" i="8"/>
  <c r="M37" i="8"/>
  <c r="N36" i="8"/>
  <c r="M36" i="8"/>
  <c r="N116" i="8" l="1"/>
  <c r="N115" i="8"/>
  <c r="N112" i="8"/>
  <c r="N111" i="8"/>
  <c r="N110" i="8"/>
  <c r="N109" i="8"/>
  <c r="N108" i="8"/>
  <c r="N107" i="8"/>
  <c r="N106" i="8"/>
  <c r="N72" i="8"/>
  <c r="N99" i="8"/>
  <c r="N71" i="8"/>
  <c r="N70" i="8"/>
  <c r="N69" i="8"/>
  <c r="N68" i="8"/>
  <c r="N67" i="8"/>
  <c r="N66" i="8"/>
  <c r="N65" i="8"/>
  <c r="N64" i="8"/>
  <c r="N63" i="8"/>
  <c r="N98" i="8"/>
  <c r="N97" i="8"/>
  <c r="N96" i="8"/>
  <c r="N95" i="8"/>
  <c r="N94" i="8"/>
  <c r="N93" i="8"/>
  <c r="N92" i="8"/>
  <c r="N91" i="8"/>
  <c r="N90" i="8"/>
  <c r="N89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2" i="8"/>
  <c r="N74" i="8"/>
  <c r="N73" i="8"/>
  <c r="N41" i="8"/>
  <c r="N40" i="8"/>
  <c r="N35" i="8"/>
  <c r="N34" i="8"/>
  <c r="N33" i="8"/>
  <c r="N32" i="8"/>
  <c r="N31" i="8"/>
  <c r="N30" i="8"/>
  <c r="N29" i="8"/>
  <c r="N28" i="8"/>
  <c r="N27" i="8"/>
  <c r="N26" i="8"/>
  <c r="N25" i="8"/>
  <c r="N24" i="8"/>
  <c r="J118" i="8" l="1"/>
  <c r="T116" i="8"/>
  <c r="T115" i="8"/>
  <c r="T112" i="8"/>
  <c r="T111" i="8"/>
  <c r="T110" i="8"/>
  <c r="T109" i="8"/>
  <c r="T108" i="8"/>
  <c r="T107" i="8"/>
  <c r="T106" i="8"/>
  <c r="T72" i="8"/>
  <c r="T99" i="8"/>
  <c r="T71" i="8"/>
  <c r="T70" i="8"/>
  <c r="T69" i="8"/>
  <c r="T68" i="8"/>
  <c r="T67" i="8"/>
  <c r="T66" i="8"/>
  <c r="T65" i="8"/>
  <c r="T64" i="8"/>
  <c r="T63" i="8"/>
  <c r="T98" i="8"/>
  <c r="T97" i="8"/>
  <c r="T96" i="8"/>
  <c r="T95" i="8"/>
  <c r="T94" i="8"/>
  <c r="T93" i="8"/>
  <c r="T92" i="8"/>
  <c r="T91" i="8"/>
  <c r="T90" i="8"/>
  <c r="T89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2" i="8"/>
  <c r="T74" i="8"/>
  <c r="T73" i="8"/>
  <c r="T41" i="8"/>
  <c r="T40" i="8"/>
  <c r="T35" i="8"/>
  <c r="T34" i="8"/>
  <c r="T33" i="8"/>
  <c r="T32" i="8"/>
  <c r="T31" i="8"/>
  <c r="T30" i="8"/>
  <c r="T29" i="8"/>
  <c r="T28" i="8"/>
  <c r="T27" i="8"/>
  <c r="T26" i="8"/>
  <c r="T25" i="8"/>
  <c r="T24" i="8"/>
  <c r="S116" i="8" l="1"/>
  <c r="R116" i="8"/>
  <c r="S115" i="8"/>
  <c r="R115" i="8"/>
  <c r="M115" i="8"/>
  <c r="S112" i="8"/>
  <c r="R112" i="8"/>
  <c r="M112" i="8"/>
  <c r="S111" i="8"/>
  <c r="R111" i="8"/>
  <c r="S110" i="8"/>
  <c r="R110" i="8"/>
  <c r="M110" i="8"/>
  <c r="S109" i="8"/>
  <c r="R109" i="8"/>
  <c r="M109" i="8"/>
  <c r="S108" i="8"/>
  <c r="R108" i="8"/>
  <c r="M108" i="8"/>
  <c r="S107" i="8"/>
  <c r="R107" i="8"/>
  <c r="M107" i="8"/>
  <c r="S106" i="8"/>
  <c r="R106" i="8"/>
  <c r="M106" i="8"/>
  <c r="S72" i="8"/>
  <c r="R72" i="8"/>
  <c r="M72" i="8"/>
  <c r="S99" i="8"/>
  <c r="R99" i="8"/>
  <c r="M99" i="8"/>
  <c r="S71" i="8"/>
  <c r="R71" i="8"/>
  <c r="M71" i="8"/>
  <c r="S70" i="8"/>
  <c r="R70" i="8"/>
  <c r="M70" i="8"/>
  <c r="S69" i="8"/>
  <c r="R69" i="8"/>
  <c r="M69" i="8"/>
  <c r="S68" i="8"/>
  <c r="R68" i="8"/>
  <c r="M68" i="8"/>
  <c r="S67" i="8"/>
  <c r="R67" i="8"/>
  <c r="M67" i="8"/>
  <c r="S66" i="8"/>
  <c r="R66" i="8"/>
  <c r="M66" i="8"/>
  <c r="S65" i="8"/>
  <c r="R65" i="8"/>
  <c r="M65" i="8"/>
  <c r="S64" i="8"/>
  <c r="R64" i="8"/>
  <c r="M64" i="8"/>
  <c r="S63" i="8"/>
  <c r="R63" i="8"/>
  <c r="M63" i="8"/>
  <c r="S98" i="8"/>
  <c r="R98" i="8"/>
  <c r="M98" i="8"/>
  <c r="S97" i="8"/>
  <c r="R97" i="8"/>
  <c r="M97" i="8"/>
  <c r="S96" i="8"/>
  <c r="R96" i="8"/>
  <c r="M96" i="8"/>
  <c r="S95" i="8"/>
  <c r="R95" i="8"/>
  <c r="M95" i="8"/>
  <c r="S94" i="8"/>
  <c r="R94" i="8"/>
  <c r="M94" i="8"/>
  <c r="S93" i="8"/>
  <c r="R93" i="8"/>
  <c r="M93" i="8"/>
  <c r="S92" i="8"/>
  <c r="R92" i="8"/>
  <c r="M92" i="8"/>
  <c r="S91" i="8"/>
  <c r="R91" i="8"/>
  <c r="M91" i="8"/>
  <c r="S90" i="8"/>
  <c r="R90" i="8"/>
  <c r="M90" i="8"/>
  <c r="S89" i="8"/>
  <c r="R89" i="8"/>
  <c r="M89" i="8"/>
  <c r="S62" i="8"/>
  <c r="R62" i="8"/>
  <c r="M62" i="8"/>
  <c r="S61" i="8"/>
  <c r="R61" i="8"/>
  <c r="M61" i="8"/>
  <c r="S60" i="8"/>
  <c r="R60" i="8"/>
  <c r="M60" i="8"/>
  <c r="S59" i="8"/>
  <c r="R59" i="8"/>
  <c r="M59" i="8"/>
  <c r="S58" i="8"/>
  <c r="R58" i="8"/>
  <c r="M58" i="8"/>
  <c r="S57" i="8"/>
  <c r="R57" i="8"/>
  <c r="M57" i="8"/>
  <c r="S56" i="8"/>
  <c r="R56" i="8"/>
  <c r="M56" i="8"/>
  <c r="S55" i="8"/>
  <c r="R55" i="8"/>
  <c r="M55" i="8"/>
  <c r="S54" i="8"/>
  <c r="R54" i="8"/>
  <c r="M54" i="8"/>
  <c r="S53" i="8"/>
  <c r="R53" i="8"/>
  <c r="M53" i="8"/>
  <c r="S52" i="8"/>
  <c r="R52" i="8"/>
  <c r="M52" i="8"/>
  <c r="S51" i="8"/>
  <c r="R51" i="8"/>
  <c r="M51" i="8"/>
  <c r="S50" i="8"/>
  <c r="R50" i="8"/>
  <c r="M50" i="8"/>
  <c r="S49" i="8"/>
  <c r="R49" i="8"/>
  <c r="M49" i="8"/>
  <c r="S48" i="8"/>
  <c r="R48" i="8"/>
  <c r="M48" i="8"/>
  <c r="S42" i="8"/>
  <c r="R42" i="8"/>
  <c r="M42" i="8"/>
  <c r="S74" i="8"/>
  <c r="R74" i="8"/>
  <c r="M74" i="8"/>
  <c r="S73" i="8"/>
  <c r="R73" i="8"/>
  <c r="M73" i="8"/>
  <c r="S41" i="8"/>
  <c r="R41" i="8"/>
  <c r="M41" i="8"/>
  <c r="S40" i="8"/>
  <c r="R40" i="8"/>
  <c r="M40" i="8"/>
  <c r="S35" i="8"/>
  <c r="R35" i="8"/>
  <c r="M35" i="8"/>
  <c r="S34" i="8"/>
  <c r="R34" i="8"/>
  <c r="M34" i="8"/>
  <c r="S33" i="8"/>
  <c r="R33" i="8"/>
  <c r="M33" i="8"/>
  <c r="S32" i="8"/>
  <c r="R32" i="8"/>
  <c r="M32" i="8"/>
  <c r="S31" i="8"/>
  <c r="R31" i="8"/>
  <c r="M31" i="8"/>
  <c r="S30" i="8"/>
  <c r="R30" i="8"/>
  <c r="M30" i="8"/>
  <c r="S29" i="8"/>
  <c r="R29" i="8"/>
  <c r="M29" i="8"/>
  <c r="S28" i="8"/>
  <c r="R28" i="8"/>
  <c r="M28" i="8"/>
  <c r="S27" i="8"/>
  <c r="R27" i="8"/>
  <c r="M27" i="8"/>
  <c r="S26" i="8"/>
  <c r="R26" i="8"/>
  <c r="M26" i="8"/>
  <c r="S25" i="8"/>
  <c r="R25" i="8"/>
  <c r="M25" i="8"/>
  <c r="S24" i="8"/>
  <c r="R24" i="8"/>
  <c r="M24" i="8"/>
</calcChain>
</file>

<file path=xl/sharedStrings.xml><?xml version="1.0" encoding="utf-8"?>
<sst xmlns="http://schemas.openxmlformats.org/spreadsheetml/2006/main" count="3133" uniqueCount="737">
  <si>
    <t>Unidad responsable:</t>
  </si>
  <si>
    <t>Fondo o programa:</t>
  </si>
  <si>
    <t>Objetivo:</t>
  </si>
  <si>
    <t>No.</t>
  </si>
  <si>
    <t>Tipo proyecto</t>
  </si>
  <si>
    <t>Metas</t>
  </si>
  <si>
    <t>Inversión</t>
  </si>
  <si>
    <t xml:space="preserve">No. de Benef. directos </t>
  </si>
  <si>
    <t>%</t>
  </si>
  <si>
    <t>No. de cuenta asignado en la balanza de comprobación</t>
  </si>
  <si>
    <t>Programadas</t>
  </si>
  <si>
    <t>Realizadas</t>
  </si>
  <si>
    <t>Físico</t>
  </si>
  <si>
    <t>Financiero</t>
  </si>
  <si>
    <t>Días programados</t>
  </si>
  <si>
    <t>Días utilizados</t>
  </si>
  <si>
    <t>Eficacia</t>
  </si>
  <si>
    <t>Eficiencia</t>
  </si>
  <si>
    <t>Economía</t>
  </si>
  <si>
    <t>Total =</t>
  </si>
  <si>
    <t>Fuente de financiamiento</t>
  </si>
  <si>
    <t>Nombre de la actividad Institucional</t>
  </si>
  <si>
    <t>Unidad de medida</t>
  </si>
  <si>
    <r>
      <t>Incidencia</t>
    </r>
    <r>
      <rPr>
        <b/>
        <sz val="8"/>
        <color theme="1"/>
        <rFont val="Arial"/>
        <family val="2"/>
      </rPr>
      <t xml:space="preserve"> </t>
    </r>
  </si>
  <si>
    <t xml:space="preserve">% de Avance </t>
  </si>
  <si>
    <t>Período de Ejecución Real</t>
  </si>
  <si>
    <t>Programada</t>
  </si>
  <si>
    <t>Ejercida</t>
  </si>
  <si>
    <t>N/A</t>
  </si>
  <si>
    <t>Clasificación Funcional del Gasto</t>
  </si>
  <si>
    <t>Gasto Corriente</t>
  </si>
  <si>
    <t>Gobierno</t>
  </si>
  <si>
    <t>Actividades</t>
  </si>
  <si>
    <t>Informe</t>
  </si>
  <si>
    <t>Reunión</t>
  </si>
  <si>
    <t>Fuente de Financiamiento</t>
  </si>
  <si>
    <t>Documento</t>
  </si>
  <si>
    <t>Campaña</t>
  </si>
  <si>
    <t>Finalidad:</t>
  </si>
  <si>
    <t>Función:</t>
  </si>
  <si>
    <t>Subfunción:</t>
  </si>
  <si>
    <t>Programa:</t>
  </si>
  <si>
    <t>Otros Servicios Generales</t>
  </si>
  <si>
    <t>Servicios Registrales, Administrativos y Patrimoniales</t>
  </si>
  <si>
    <t>Entidad Fiscalizable:</t>
  </si>
  <si>
    <t>Supervisión</t>
  </si>
  <si>
    <t>Reporte de Avance  del Programa Operativo Anual</t>
  </si>
  <si>
    <t>Eje rector Plan Municipal:</t>
  </si>
  <si>
    <t>Subprograma:</t>
  </si>
  <si>
    <t>H. Ayuntamiento Municipal de Benito Juárez</t>
  </si>
  <si>
    <t>Estratégia:</t>
  </si>
  <si>
    <t>Registros</t>
  </si>
  <si>
    <t>Acción</t>
  </si>
  <si>
    <t>Evento</t>
  </si>
  <si>
    <t>Programas</t>
  </si>
  <si>
    <t>Operativos</t>
  </si>
  <si>
    <t>Taller</t>
  </si>
  <si>
    <t>Inspección</t>
  </si>
  <si>
    <t>Servicio</t>
  </si>
  <si>
    <t>Recorridos</t>
  </si>
  <si>
    <t>Solicitud</t>
  </si>
  <si>
    <t>Mantenimiento</t>
  </si>
  <si>
    <t>Platica</t>
  </si>
  <si>
    <t>Estableceremos programas de prevención del delito encaminados a fomentar la cultura de la legalidad y de autoprotección con la prevención de riesgos, así como, nuevas formas de protección civil.</t>
  </si>
  <si>
    <t>Implementación de procesos de mejora y simplificación de trámites administrativos.</t>
  </si>
  <si>
    <t>Coordinar y establecer mecanismos para la transparencia y rendición de cuentas de los gobiernos estatales y municipales en el ejercicio de los recursos federales.</t>
  </si>
  <si>
    <t>Brindar la prestación de servicios públicos municipales de calidad, realizar obra y espacios públicos espacios públicos seguros, funcionales y dignos que cubran las necesidades de los habitantes del municipio.</t>
  </si>
  <si>
    <t>Apoyaremos a niños, niñas y adolescentes con becas, uniformes escolares e instalaciones de calidad para el logro de su desarrollo integral.</t>
  </si>
  <si>
    <t>Fortaleceremos el área de protección civil con las herramientas necesarias para la prevención de desastres y accidentes.</t>
  </si>
  <si>
    <t>Contar con una instancia de la mujer que brinde el apoyo a todas las mujeres que lo requieran.</t>
  </si>
  <si>
    <t>Realizaremos trabajos coordinados para lograr una eficiente prestación en los servicios de salud y que esta sea rápida, oportuna y de calidad.</t>
  </si>
  <si>
    <t>Derechos Humanos</t>
  </si>
  <si>
    <t>Eventos</t>
  </si>
  <si>
    <t>OTROS</t>
  </si>
  <si>
    <t>PRESIDENCIA MUNICIPAL</t>
  </si>
  <si>
    <t>PRESTACION DE SERVICIOS PUBLICOS</t>
  </si>
  <si>
    <t>1. GOBERNABILIDAD Y GOBERNANZA DEMOCRATICA</t>
  </si>
  <si>
    <t>3. FOMENTAR LA PARTICIPACION CIUDADANA, CREAR MECANISMOS DE VINCULACION ENTRE SOCIEDAD CIVIL Y GOBIERNO</t>
  </si>
  <si>
    <t>Implementar nuevas tecnologías y capacidades humanas que respondan con oportunidad y eficiencia a las demandas de la ciudadanía.</t>
  </si>
  <si>
    <t>GOBIERNO</t>
  </si>
  <si>
    <t>COORDINACION DE LA POLITICA DE GOBIERNO</t>
  </si>
  <si>
    <t>PRESIDENCIA / GUBERNATURA</t>
  </si>
  <si>
    <t>GASTO CORRIENTE</t>
  </si>
  <si>
    <t>Atención a la Ciudadanía y Asuntos Municipales</t>
  </si>
  <si>
    <t>Sesiones de cabildo para el tema de desarrollo municipal.</t>
  </si>
  <si>
    <t>Visitas a las comunidades y colonias del municipio para atender sus demandas.</t>
  </si>
  <si>
    <t>Apoyos económicos para las demandas más sentidas de la población.</t>
  </si>
  <si>
    <t>Audiencias</t>
  </si>
  <si>
    <t>Sesión</t>
  </si>
  <si>
    <t>Atención a demandas</t>
  </si>
  <si>
    <t>Apoyos</t>
  </si>
  <si>
    <t>SINDICATURA</t>
  </si>
  <si>
    <t>EJE 1. GOBERNABILIDAD Y GOBERNANZA DEMOCRATICA</t>
  </si>
  <si>
    <t>ASUNTOS JURIDICOS</t>
  </si>
  <si>
    <t>Adecuada mediación y agilidad en tramites del municipio</t>
  </si>
  <si>
    <t>Logro del eficiente control del patrimonio municipal</t>
  </si>
  <si>
    <t>Eficiente vigilancia de la hacienda municipal</t>
  </si>
  <si>
    <t>Tramites</t>
  </si>
  <si>
    <t>Revisiones de Inventario</t>
  </si>
  <si>
    <t>Revisiones</t>
  </si>
  <si>
    <t>REGIDURIAS</t>
  </si>
  <si>
    <t>DESARROLLO ECONOMICO</t>
  </si>
  <si>
    <t>Toma de decisiones en forma colegiada en materia de planeación, operativa y normativa.</t>
  </si>
  <si>
    <t>Asistencia a las sesiones de cabildo, participando con voz y voto</t>
  </si>
  <si>
    <t>Solicitar a secretario general se convoque a sesiones ordinarias y extraordinarias al cabildo</t>
  </si>
  <si>
    <t>Concurrir a las ceremonias oficiales y los demás actos que fueren citados por el presidente(a) Municipal.</t>
  </si>
  <si>
    <t>Autorización de planes</t>
  </si>
  <si>
    <t>Convocatorias</t>
  </si>
  <si>
    <t>SECRETARIA GENERAL</t>
  </si>
  <si>
    <t>OTROS SERVICIOS GENERALES</t>
  </si>
  <si>
    <t>SERVICIOS REGISTRALES, ADMINISTRATIVOS Y PATRIMONIALES</t>
  </si>
  <si>
    <t>Convocar y organizar las sesiones de Cabildo.</t>
  </si>
  <si>
    <t>Registro de Actas y Acuerdos de Cabildo para hacer cumplir los actos de gobierno.</t>
  </si>
  <si>
    <t>Digitalización de documentación del archivo Municipal.</t>
  </si>
  <si>
    <t>Archivos</t>
  </si>
  <si>
    <t>Actas y Acuerdos</t>
  </si>
  <si>
    <t>OFICIALIA MAYOR</t>
  </si>
  <si>
    <t>1. LA ADECUADA, EFICIENTE Y EFICAZ ADMINISTRACION DE TODOS LOS RECURSOS DEL MUNICIPIO POR PARTE DE LAS AUTORIDADES GUBERNAMENTALES Y CIUDADANIA. RECURSOS FINANCIEROS, MATERIALES Y AMBIENTALES.</t>
  </si>
  <si>
    <t xml:space="preserve">GOBIERNO </t>
  </si>
  <si>
    <t>POLITICA INTERIOR</t>
  </si>
  <si>
    <t>Se cuenta con la información documental de las resoluciones emitidas por el Honorable Cabildo del Municipio.</t>
  </si>
  <si>
    <t>Documentos normativos, jurídicos, procedimientos administrativos y operativos que sustenten la coordinación interna e Interinstitucional</t>
  </si>
  <si>
    <t>Manuales</t>
  </si>
  <si>
    <t>TESORERIA MUNICIPAL</t>
  </si>
  <si>
    <t>COORDINACION DE LA POLITICA DE GOBIERNO - ASUNTOS FINANCIEROS Y HACENDARIOS</t>
  </si>
  <si>
    <t>POLITICA INTERIOR - ASUNTOS FINANCIEROS</t>
  </si>
  <si>
    <t>Integrar el archivo original contable</t>
  </si>
  <si>
    <t>Cuenta Publica</t>
  </si>
  <si>
    <t>Informe financiero</t>
  </si>
  <si>
    <t>Informes</t>
  </si>
  <si>
    <t>Rendir de cuentas</t>
  </si>
  <si>
    <t>Eficientes seguimientos a las medidas de control interno</t>
  </si>
  <si>
    <t>Elaborar cierre de ejercicios contables e información semestral</t>
  </si>
  <si>
    <t>Pago de los servicios requeridos por el ayuntamiento ya sean recurrentes o esporádicos previamente autorizados</t>
  </si>
  <si>
    <t>Realización de cortes de caja</t>
  </si>
  <si>
    <t>Presentación de informes de los asuntos financieros y hacendarios al presidente</t>
  </si>
  <si>
    <t>ORGANO DE CONTROL INTERNO</t>
  </si>
  <si>
    <t xml:space="preserve"> 1. LA ADECUADA, EFICIENTE Y EFICAZ ADMINISTRACION DE TODOS LOS RECURSOS DEL MUNICIPIO POR PARTE DE LAS AUTORIDADES GUBERNAMENTALES Y CIUDADANIA. RECURSOS FINANCIEROS, MATERIALES Y AMBIENTALES.</t>
  </si>
  <si>
    <t xml:space="preserve">Legislaciòn </t>
  </si>
  <si>
    <t xml:space="preserve">Fiscalizaciòn </t>
  </si>
  <si>
    <t>Control y seguimiento a los trabajos del órgano de control interno</t>
  </si>
  <si>
    <t>Elaboración del procedimiento de atención a quejas o denuncias</t>
  </si>
  <si>
    <t>Supervisión del cumplimiento de las obligaciones de los servidores públicos.</t>
  </si>
  <si>
    <t>Manual</t>
  </si>
  <si>
    <t>Supervisiones</t>
  </si>
  <si>
    <t>DIRECCION DE OBRAS PUBLICAS</t>
  </si>
  <si>
    <t xml:space="preserve">EJE 2. DESARROLLO ECONOMICO Y ACTIVIDADES PRODUCTIVAS </t>
  </si>
  <si>
    <t>5. CONTRIBUIR AL CRECIMIENTO Y DESARROLLO DEL MUNICIPIO MEDIANTE ACCIONES Y GESTIONES DE PROYECTOS PUBLICOS. SE ESTABLECERAN AQUELLAS ACCIONES EN MATERIA DE VIALIDAD, INFRAESTRUCTURA, MANTENIMIENTO DE AREAS PUBLICAS, PARQUES, SALUD, EDUCACION Y DESARROLLO SOCIAL A FIN DE MEJORAR EL BIENESTAR DE LA CIUDADANIA DEL MUNICIPIO.</t>
  </si>
  <si>
    <t>Avance en la construcción de obras</t>
  </si>
  <si>
    <t>Elaboración de Expedientes Técnicos de obras a ejecutarse</t>
  </si>
  <si>
    <t>Supervisión de obras programados</t>
  </si>
  <si>
    <t>Visitas</t>
  </si>
  <si>
    <t>Proyectos</t>
  </si>
  <si>
    <t>INSTANCIA TECNICA DE EVALUACION</t>
  </si>
  <si>
    <t xml:space="preserve"> PRESTACION DE SERVICIOS PUBLICOS</t>
  </si>
  <si>
    <t>Cumplimiento a la evaluación del programa anual de evaluación.</t>
  </si>
  <si>
    <t>Entrega de formatos de seguimiento al desempeño por área</t>
  </si>
  <si>
    <t>Programas de evaluación</t>
  </si>
  <si>
    <t>Evaluación</t>
  </si>
  <si>
    <t>Reunión de trabajo</t>
  </si>
  <si>
    <t>UNIDAD DE TRANSPARENCIA</t>
  </si>
  <si>
    <t>7. FORTALECER LAS CAPACIDADES INSTITUCIONES A TRAVES DE UNA CLARA EXPOSICION DEL USO DE LOS RECURSOS MUNICIPALES. GENERAR MECANISMOS DE VINCULACION ENTRE SOCIEDAD CIVIL Y GOBIERNO PARA LA RENDICION DE CUENTAS, TRANSPARENCIA Y CALIDAD DEL GASTO EJERCICIO POR EL MUNICIPIO.</t>
  </si>
  <si>
    <t>SERVICIOS DE COMUNICACIÓN Y MEDIOS</t>
  </si>
  <si>
    <t>Proporcionar la información necesaria a las entidades y plataformas establecidas</t>
  </si>
  <si>
    <t>Informar sobre el manejo de recursos</t>
  </si>
  <si>
    <t>Realización de campañas para promover la transparencia</t>
  </si>
  <si>
    <t>Cumplimiento de las solicitudes de información de los sujetos obligados</t>
  </si>
  <si>
    <t>Reportes</t>
  </si>
  <si>
    <t>OFICIALIA DEL REGISTRO CIVIL</t>
  </si>
  <si>
    <t>Conteo de los libros</t>
  </si>
  <si>
    <t>Emisión de certificados</t>
  </si>
  <si>
    <t>Trámites de corrección de datos</t>
  </si>
  <si>
    <t>DESARROLLO INTEGRAL DE LA FAMILIA (DIF)</t>
  </si>
  <si>
    <t>EJE 3. IGUALDAD Y BIENESTAR SOCIAL</t>
  </si>
  <si>
    <t>8. EL IMPULSO DEL DESARROLLO ECONOMICO INCLUYENTE Y JUSTO CON OPORTUNIDADES PARA TODOS Y TODAS, DE MANERA QUE SE GENEREN SOLUCIONES EN BENEFICIO DE LAS PERSONAS Y SU BIENESTAR</t>
  </si>
  <si>
    <t>Trabajaremos de manera conjunta con los órdenes de gobierno y la población activa en general, para coadyuvar en la implementación de programas sociales, que coadyuven a mejorar la calidad de vida de las personas más vulnerables y en general de la población de nuestro municipio.</t>
  </si>
  <si>
    <t>DESARROLLO SOCIAL</t>
  </si>
  <si>
    <t>OTROS ASUNTOS SOCIALES</t>
  </si>
  <si>
    <t>Desayunos escolares mensuales en el nivel básico del municipio.</t>
  </si>
  <si>
    <t>Dotación de despensas a familias de bajo recursos.</t>
  </si>
  <si>
    <t>Talleres de psicología, Jurídico y nutrición a personas en condiciones de vulnerabilidad.</t>
  </si>
  <si>
    <t>Desayunos</t>
  </si>
  <si>
    <t>Despensas</t>
  </si>
  <si>
    <t>Talleres</t>
  </si>
  <si>
    <t>DIRECCION DE SERVICIOS PUBLICOS</t>
  </si>
  <si>
    <t>EJE 2. DESARROLLO ECONOMICO Y ACTIVIDADES PRODUCTIVAS</t>
  </si>
  <si>
    <t>6. UNO DE LOS OBJETIVOS DEL PLAN MUNICIPAL SOSTENIBLE 2030, EN SU META 12.5 ES REDUCIR LA GENERACION DE DESECHOS Y DISMINUIR EL IMPACTO AMBIENTAL NEGATIVO. POR TANTO, UNA DE LAS ESTRATEGIAS DEL GOBIERNO MUNICIPAL, ES REALIZAR UN ENFOQUE DE SOSTENIBILIDAD A PARTIR DE ACCIONES DE LIMPIEZA, TRASLADO, TRATAMIENTO Y RECOLECCION DE LOS RESIDUOS MUNICIPALES.</t>
  </si>
  <si>
    <t>PROTECCION AMBIENTAL</t>
  </si>
  <si>
    <t>OTROS DE PROTECCION AMBIENTAL</t>
  </si>
  <si>
    <t>Material necesario para el desempeño de los servicios</t>
  </si>
  <si>
    <t>Recolección de basura en todas las rutas</t>
  </si>
  <si>
    <t>Saneamiento de causes</t>
  </si>
  <si>
    <t>Barrido de los espacios públicos municipales</t>
  </si>
  <si>
    <t>Toneladas</t>
  </si>
  <si>
    <t>Limpieza</t>
  </si>
  <si>
    <t>DIRECCION DE CATASTRO</t>
  </si>
  <si>
    <t>Planear, Dirigir, Organizar y Controlar las funciones administrativas del municipio, para una óptima recaudación y gestión operativa.</t>
  </si>
  <si>
    <t>Suministrar, difundir y facilitar el acceso a la información catastral a los ciudadanos.</t>
  </si>
  <si>
    <t>Determinar y gestionar el cobro del impuesto predial</t>
  </si>
  <si>
    <t>Actualizar las tablas de valores</t>
  </si>
  <si>
    <t>Contribuyentes</t>
  </si>
  <si>
    <t>Reporte</t>
  </si>
  <si>
    <t>DIRECCION DE SALUD MUNICIPAL</t>
  </si>
  <si>
    <t>16. IMPLEMENTAR ACCIONES PARA GARANTIZAR LA SALUD, BIENESTAR Y MEJORAR CALIDAD DE VIDA DE LA CIUDADANIA DEL MUNICIPIO</t>
  </si>
  <si>
    <t>SALUD</t>
  </si>
  <si>
    <t>PRESTACION DE SERVICIOS DE SALUD A LA COMUNIDAD</t>
  </si>
  <si>
    <t>Brigada preventiva de salud en general</t>
  </si>
  <si>
    <t>Campaña de entrega de medicamento a personas de escasos recursos</t>
  </si>
  <si>
    <t>Campañas de vacunación</t>
  </si>
  <si>
    <t>Realización de pláticas de promoción de la salud y de prevención de enfermedades en el territorio nacional</t>
  </si>
  <si>
    <t>Platicas</t>
  </si>
  <si>
    <t>DIRECCION DE DESARROLLO SOCIAL</t>
  </si>
  <si>
    <t>2. EL IMPULSO DEL DESARROLLO ECONOMICO INCLUYENTE Y JUSTO, CON OPORTUNIDADES PARA TODOS Y TODAS, DE MANERA QUE SE GENEREN SOLUCIONES EN BENEFICIO DE LAS PERSONAS Y SU BIENESTAR</t>
  </si>
  <si>
    <t>PROTECCION SOCIAL</t>
  </si>
  <si>
    <t>OTROS DE SEGURIDAD SOCIAL Y ASISTENCIA SOCIAL</t>
  </si>
  <si>
    <t>Asesoramiento para la participación en programas sociales realizados por el Ayuntamiento</t>
  </si>
  <si>
    <t>Seguimiento a las solicitudes de programas sociales</t>
  </si>
  <si>
    <t>Asesorías</t>
  </si>
  <si>
    <t>DIRECCION DE DESARROLLO RURAL</t>
  </si>
  <si>
    <t>8. EL IMPULSO DEL DESARROLLO ECONOMICO INCLUYENTE Y JUSTO, CON OPORTUNIDADES PARA TODOS Y TODAS, DE MANERA QUE SE GENEREN SOLUCIONES EN BENEFICIO DE LAS PERSONAS Y SU BIENESTAR.</t>
  </si>
  <si>
    <t>Establecer la planeación estatal y regional como el medio para ordenar los asentamientos humanos y el desarrollo de actividades sociales y productivas, que mejoren la calidad de vida de los guerrerenses.</t>
  </si>
  <si>
    <t>AGROPECUARIA, SILVICULTURA, PESCA Y CAZA</t>
  </si>
  <si>
    <t>AGROPECUARIA</t>
  </si>
  <si>
    <t>Apoyos a las comunidades en la adquisición de herbicida a bajo precio</t>
  </si>
  <si>
    <t>Elaborar un formato de control de entrega de apoyos que evite la duplicidad de entrega</t>
  </si>
  <si>
    <t>Platicas de fomento a la agricultura</t>
  </si>
  <si>
    <t>Paquetes</t>
  </si>
  <si>
    <t>DIRECCION DE PLANEACION</t>
  </si>
  <si>
    <t>Elaboración de programa anual por área</t>
  </si>
  <si>
    <t>Elaboración de reporte de actividades realizadas.</t>
  </si>
  <si>
    <t xml:space="preserve">DIRECCION DE CULTURA </t>
  </si>
  <si>
    <t>19. LOGRAR UN DESARROLLO SOCIAL A TRAVES DEL IMPULSO DE LA EDUCACION, ARTE, CULTURA, DEPORTE Y TECNOLOGIAS DE LA INFORMACION.</t>
  </si>
  <si>
    <t>Fomentar las cultura en los niños, niñas, adolecentes asi como en toda la poblacion.</t>
  </si>
  <si>
    <t>Eventos de promoción y difusión del arte y la cultura de nuestro municipio</t>
  </si>
  <si>
    <t>Llevar a cabo cursos y talleres de formación cultural</t>
  </si>
  <si>
    <t>Capacitar a personas para generar conocimientos y habilidades artísticas y culturales</t>
  </si>
  <si>
    <t>Presentación de espectáculos culturales musicales, de danza, teatro y exposiciones fotográficas</t>
  </si>
  <si>
    <t>Apoyo al desarrollo de cultura y arte</t>
  </si>
  <si>
    <t>Cursos</t>
  </si>
  <si>
    <t>Exposiciones</t>
  </si>
  <si>
    <t>DIRECCION DE EDUCACION</t>
  </si>
  <si>
    <t>EDUCACION</t>
  </si>
  <si>
    <t>OTROS SERVICIOS EDUCATIVOS Y ACTIVIDADES INHERENTES</t>
  </si>
  <si>
    <t>Entrega de útiles escolares</t>
  </si>
  <si>
    <t>Entrega de becas escolares a alumnos de excelencia</t>
  </si>
  <si>
    <t>Apoyo en infraestructura a las escuelas locales</t>
  </si>
  <si>
    <t>Becas</t>
  </si>
  <si>
    <t>DIRECCION DE ECOLOGIA</t>
  </si>
  <si>
    <t>11. REDUCIR CONSIDERABLEMENTE LA CONTAMINACION AMBIENTAL (AIRE, AGUA Y SUELO)</t>
  </si>
  <si>
    <t>Gestionar debidamente la ecología.</t>
  </si>
  <si>
    <t>Pláticas sobre la importancia de adquirir hábitos para el cuidado y conservación del medio ambiente</t>
  </si>
  <si>
    <t>Capacitación al personal acerca de la recolección y manejo de residuos</t>
  </si>
  <si>
    <t>Atender denuncias ambientales</t>
  </si>
  <si>
    <t>Reforestación y rehabilitación de áreas verdes</t>
  </si>
  <si>
    <t>Capacitacion</t>
  </si>
  <si>
    <t>Denuncias</t>
  </si>
  <si>
    <t>DIRECCION DE LA MUJER</t>
  </si>
  <si>
    <t>2. CREAR NUEVOS EMPLEOS A TRAVES DE LA CAPACITACION DE LA CIUDADANIA EN ACTIVIDADES PRODUCTIVAS. SENSIBILIZAR A LA CIUDADANIAEN TEMAS DE NO DISCRIMINACION, IGUALDAD DE GENERO, DERECHOS HUMANOS Y DESARROLLO SUSTENTABLE. SE BUSCA UN CONOCIMIENTO SOCIAL SOBRE LOS DERECHOS FUNDAMENTALES PARA PERMITIR LA APROPIACION Y LUCHAR, DE MANERA INTEGRAL CIUDADANIA Y GOBIERNO, CONTRA TODAS LAS FORMAS DE VIOLENCIA, DESIGUALDAD SOCIAL Y GENERAR UNA CULTURA AMBIENTAL.</t>
  </si>
  <si>
    <t>Mayores oportunidades de realización de las mujeres.</t>
  </si>
  <si>
    <t>Orientar a las Mujeres para que se auto conduzcan en caso de Violencia Familiar.</t>
  </si>
  <si>
    <t>Autoempleo y fuentes de ingresos para las mujeres</t>
  </si>
  <si>
    <t>Desarrollar programas dirigidos a las mujeres para educar, informar y promover estrategias enfocadas a la preservación de su salud.</t>
  </si>
  <si>
    <t>Inclusión</t>
  </si>
  <si>
    <t>DIRECCION DEL DEPORTE</t>
  </si>
  <si>
    <t>Diseñar programas de actividad física y deportiva para atender las necesidades de la población.</t>
  </si>
  <si>
    <t>RECREACION, CULTURA, Y OTRAS MANIFESTACIONES SOCIALES</t>
  </si>
  <si>
    <t>DEPORTE Y RECREACION</t>
  </si>
  <si>
    <t>Alta actividad física</t>
  </si>
  <si>
    <t>Emisión de convocatoria de becas deportivas</t>
  </si>
  <si>
    <t>Organización de torneos de fútbol y voleibol</t>
  </si>
  <si>
    <t>Ponencias</t>
  </si>
  <si>
    <t>Torneos</t>
  </si>
  <si>
    <t>DIRECCION DE LA JUVENTUD</t>
  </si>
  <si>
    <t>13. CONTRIBUIR A LA PREVENCION Y TRATAMIENTO DE ADICCIONES PARA LA SALUD Y BIENESTAR DE LA CIUDADANIA DEL MUNICIPIO.</t>
  </si>
  <si>
    <t>Apoyaremos a jovenes con becas, talleres para el logro de su desarrollo integral.</t>
  </si>
  <si>
    <t>Realización de eventos juveniles masivos multidisciplinarios de activación física.</t>
  </si>
  <si>
    <t>Realización de Eventos deportivos juveniles de corte municipal, regional, estatal y nacional.</t>
  </si>
  <si>
    <t>CASA DE LA CULTURA</t>
  </si>
  <si>
    <t>RECREACION, CULTURA Y OTRAS MANIFESTACIONES SOCIALES</t>
  </si>
  <si>
    <t>CULTURA</t>
  </si>
  <si>
    <t>Elaboración de un programa artístico y cultural.</t>
  </si>
  <si>
    <t>Formación grupos de danzas en el municipio.</t>
  </si>
  <si>
    <t>Grupos</t>
  </si>
  <si>
    <t>ACTIVIDADES CIVICAS</t>
  </si>
  <si>
    <t>Apoyaremos las actividades civicas en todos los niveles educativos del municipio asi como las llevadas a cabo en el ayuntamiento.</t>
  </si>
  <si>
    <t>Planear, elaborar y distribuir el programa de actividades cívicas de nuestro municipio.</t>
  </si>
  <si>
    <t>Organizar y promover Eventos cívicos del municipio</t>
  </si>
  <si>
    <t>Actos</t>
  </si>
  <si>
    <t>DIRECCION DE COMUNICACION SOCIAL</t>
  </si>
  <si>
    <t>Coordinar y establecer mecanismos de comunicación con la sociedad a traves de la difusion de las actividades que se llevan a cabo en el ayuntamiento</t>
  </si>
  <si>
    <t>Darle seguimiento a las publicaciones que involucren al ayuntamiento</t>
  </si>
  <si>
    <t>Envío de boletines informativos a medios de comunicación.</t>
  </si>
  <si>
    <t>Integrar información, cubrir eventos y publicar en redes sociales.</t>
  </si>
  <si>
    <t>Dar a conocer a los medios de comunicación la información que se publicará</t>
  </si>
  <si>
    <t>Boletines</t>
  </si>
  <si>
    <t>Acontecimientos</t>
  </si>
  <si>
    <t>Difusión</t>
  </si>
  <si>
    <t>DIRECCION DE AGUA POTABLE</t>
  </si>
  <si>
    <t>EJE 4. DESARROLLO SOSTENIBLE</t>
  </si>
  <si>
    <t>20. GARANTIZAR LA DISPONIBILIDAD DE AGUA LIMPIA Y SOSTENIBLE PARA TODAS Y TODOS.</t>
  </si>
  <si>
    <t>Brindar la prestación de servicios de agua potable de calidad que cubran las necesidades de los habitantes del municipio.</t>
  </si>
  <si>
    <t>VIVIENDA Y SERVICIOS A LA COMUNIDAD</t>
  </si>
  <si>
    <t>ABASTECIMIENTO DE AGUA</t>
  </si>
  <si>
    <t>Proyectos, planeación y coordinación para el desarrollo de infraestructura convencional</t>
  </si>
  <si>
    <t>Inspecciones de funcionamiento del sistema de agua potable</t>
  </si>
  <si>
    <t>Dar mantenimiento preventivo a las fuentes de abastecimiento de agua potable.</t>
  </si>
  <si>
    <t>Limpieza de tanques de almacenamiento.</t>
  </si>
  <si>
    <t>Inspecciones</t>
  </si>
  <si>
    <t>DIRECCION DE SEGURIDAD PUBLICA</t>
  </si>
  <si>
    <t>FORTAMUN</t>
  </si>
  <si>
    <t>10. COMO PARTE DEL ODS 16 Y PARA ESTABLECER SEGURIDAD Y PAZ AL MUNICIPIO, MEJORAR LA POLICIA MUNICIPAL ES UNA PRIORIDAD, A FIN DE SALVAGUARDAR Y MEJORAR LA CALIDAD DE VIDA DE LA CIUDADANIA CON INSTITUCIONES SOLIDAS, QUE PROTEJAN Y BRINDEN SEGURIDAD Y CONFIANZA.</t>
  </si>
  <si>
    <t>ASUNTOS DE ORDEN PUBLICO Y DE SEGURIDAD INTERIOR</t>
  </si>
  <si>
    <t>POLICIA</t>
  </si>
  <si>
    <t>GASTO FEDERALIZADO</t>
  </si>
  <si>
    <t>Impartición de programas de capacitación al personal policial, remuneración digna y equipamiento táctico</t>
  </si>
  <si>
    <t>Fomento en las corporaciones policíacas valores éticos y de compromiso social.</t>
  </si>
  <si>
    <t>Suficientes rondines de vigilancia preventiva y préstamo de auxilio a la población</t>
  </si>
  <si>
    <t>Mayor interés en resolver la problemática que amenaza la seguridad y falta de compromiso personal con el cuidado y bienestar de la población</t>
  </si>
  <si>
    <t>Elaborar un programa de adquisición y conservación de vehículos y equipamiento</t>
  </si>
  <si>
    <t>Promover un programa de ampliación, rehabilitación y modernización de instalaciones.</t>
  </si>
  <si>
    <t>Impulsar la adquisición de equipos modernos de lucha contra la delincuencia e infraestructura de prevención</t>
  </si>
  <si>
    <t>Capacitación</t>
  </si>
  <si>
    <t>Servicios</t>
  </si>
  <si>
    <t>Adquisición</t>
  </si>
  <si>
    <t>DIRECCION DE PROTECCION CIVIL</t>
  </si>
  <si>
    <t>3. FOMENTAR LA PARTICIPACION CIUDADANA, CREAR MECANISMOS DE VINCULACION ENTRE SOCIEDAD CIVIL Y GOBIERNO.</t>
  </si>
  <si>
    <t>PROTECCION CIVIL</t>
  </si>
  <si>
    <t>Recorridos de búsqueda de zonas peligrosas</t>
  </si>
  <si>
    <t>Capacitación de personal</t>
  </si>
  <si>
    <t>Certificación de instituciones públicas, privadas y organismos del municipio</t>
  </si>
  <si>
    <t>DIRECCION DE TRANSITO MUNICIPAL</t>
  </si>
  <si>
    <t>15. TRANSPORTE PUBLICO, EFICIENTE E INTEGRAL QUE FACILITE LA COMUNICACIÓN Y VIALIDAD DE LA CIUDADANIA</t>
  </si>
  <si>
    <t>OTROS ASUNTOS DE ORDEN PUBLICO Y SEGURIDAD</t>
  </si>
  <si>
    <t>Inspecciones de respeto vial</t>
  </si>
  <si>
    <t>Colocación o renovación de señalamientos</t>
  </si>
  <si>
    <t>Retenes para identificación de conductores alcoholizados</t>
  </si>
  <si>
    <t>Elaboración de perfiles de puesto</t>
  </si>
  <si>
    <t>Modernización del equipo de trabajo</t>
  </si>
  <si>
    <t>Señalamientos</t>
  </si>
  <si>
    <t>Retenes</t>
  </si>
  <si>
    <t>Tareas</t>
  </si>
  <si>
    <t>Adquisiciones</t>
  </si>
  <si>
    <t>COORDINACION DE PREVENCION SOCIAL AL DELITO CON PARTICIPACION CIUDADANA</t>
  </si>
  <si>
    <t>Implementación de acciones para prevenir el delito en el municipio.</t>
  </si>
  <si>
    <t>Distribución de Trípticos informativos, con los diferentes temas de prevención social</t>
  </si>
  <si>
    <t>Listado de víctimas de violencia intrafamiliar.</t>
  </si>
  <si>
    <t>Implementación de talleres y conferencias en instituciones educativas de Prevención del Delito y Adicciones</t>
  </si>
  <si>
    <t>Campañas</t>
  </si>
  <si>
    <t>FAISM-DF</t>
  </si>
  <si>
    <t>FORTMUN</t>
  </si>
  <si>
    <t>REHABILITACIÓN DEL SISTEMA DE AGUA POTABLE DE HACIENDA DE CABAÑAS, GRO.</t>
  </si>
  <si>
    <t>REHABILITACIÓN DEL SISTEMA DE AGUA POTABLE DE SAN JERONIMO</t>
  </si>
  <si>
    <t>REHABILITACIÓN DEL SISTEMA DE AGUA POTABLE DE  LA COMUNIDAD DE LOS TOROS</t>
  </si>
  <si>
    <t>REHABILITACIÓN DEL SISTEMA DE AGUA POTABLE DE  LA COMUNIDAD DE LOS ORGANOS</t>
  </si>
  <si>
    <t>REHABILITACIÓN DEL SISTEMA DE AGUA POTABLE DE  LA COMUNIDAD DE LAS TUNAS</t>
  </si>
  <si>
    <t>REHABILITACIÓN DEL SISTEMA DE AGUA POTABLE DE  LA COMUNIDAD DE LLANO DE LA PUERTA</t>
  </si>
  <si>
    <t>REHABILITACIÓN DEL SISTEMA DE AGUA POTABLE DE EL TOMATAL</t>
  </si>
  <si>
    <t>REHABILITACIÓN DEL SISTEMA DE AGUA POTABLE DE ARENAL DE GÓMEZ</t>
  </si>
  <si>
    <t>REHABILITACIÓN DEL SISTEMA DE AGUA POTABLE DE ARENAL DEL CENTRO</t>
  </si>
  <si>
    <t>REHABILITACIÓN DEL SISTEMA DE AGUA POTABLE DE ARENAL DE ALVAREZ</t>
  </si>
  <si>
    <t>REHABILITACIÓN DEL SISTEMA DE AGUA POTABLE DE LLANO REAL</t>
  </si>
  <si>
    <t>REHABILITACIÓN DEL CARCAMO DE BOMBEO DE AGUAS NEGRAS 2a ETAPA</t>
  </si>
  <si>
    <t xml:space="preserve">REHABILITACIÓN DE CENTROS DE SALUD </t>
  </si>
  <si>
    <t>REHABILITACIÓN DEL SISTEMA ELECTRICO DEL CENTRO DE SALUD EN LA LOCALIDAD DE SAN JERONIMO</t>
  </si>
  <si>
    <t>LIMPIEZA DE BASUREROS CLANDESTINOS</t>
  </si>
  <si>
    <t>REHABILITACIÓN DE JARDIN DE NIÑOS SOR JUANA INES DE LA CRUZ</t>
  </si>
  <si>
    <t>PROGRAMA DE FUMIGACIÓN DEL MERCADO MUNICIPAL DE SAN JERONIMO</t>
  </si>
  <si>
    <t>REHABILITACIÓN DE ESPACIOS DEPORTIVOS DE LA COMUNIDAD DE LAS TUNAS</t>
  </si>
  <si>
    <t>REHABILITACIÓN DE ESPACIOS DEPORTIVOS DE LA COMUNIDAD DE HACIENDA DE CABAÑAS</t>
  </si>
  <si>
    <t>CONSTRUCCIÓN DE TECHADO DE CANCHA DE BASQUETBOL DE LA COLONIA VISTA HERMOSA</t>
  </si>
  <si>
    <t>CONSTRUCCIÓN DE TECHADO DE CANCHA DE USOS MULTIPLES EN LA UNIDAD DEPORTIVA BENITO JUÁREZ</t>
  </si>
  <si>
    <t>REHABILITACIÓN DE LA PLAZA PÚBLICA DE LA COMUNIDAD DE HACIENDA</t>
  </si>
  <si>
    <t>REHABILITACIÓN DE LA PLAZA PÚBLICA DE LA COMUNIDAD DE LAS TUNAS</t>
  </si>
  <si>
    <t>REHABILITACIÓN DE LA PLAZA PÚBLICA DE LA COMUNIDAD DE EL TOMATAL</t>
  </si>
  <si>
    <t>REHABILITACIÓN DE LA PLAZA PÚBLICA DE LA COMUNIDAD DE ARENAL DEL CENTRO</t>
  </si>
  <si>
    <t>REHABILITACIÓN DE LA PLAZA PÚBLICA DE LA COMUNIDAD DE ARENAL DE ÁLVAREZ</t>
  </si>
  <si>
    <t>REHABILITACIÓN DE LA PLAZA PÚBLICA DE LA COMUNIDAD DE LLANO REAL</t>
  </si>
  <si>
    <t>REHABILITACIÓN DE LA PLAZA PÚBLICA DE LA COMUNIDAD DE SANTACRUZ DE MITLA</t>
  </si>
  <si>
    <t>REHABILITACIÓN DEL ALUMBRADO PUBLICO MUNICIPAL</t>
  </si>
  <si>
    <t>PROGRAMA DE DESASOLVE Y LIMPIEZA DE CALLES Y AVENIDAS PRINCIPALES DEL MUNCIPIO</t>
  </si>
  <si>
    <t>REHABILITACION DE CAMINO SACACOSECHAS LA ZARZA</t>
  </si>
  <si>
    <t xml:space="preserve">REHABILITACIÓN DE CAMINO DE SACACOSECHAS RUTA LOS CANALES-CRUZ DEL DESCANSO-PISTA DE ATERRIZAJE </t>
  </si>
  <si>
    <t xml:space="preserve">REHABILITACIÓN DE CAMINO DE SACACOSECHAS TRAMO LOS IBARRA -  LOS NOGUEDA EN LA LOCALIDAD DE ARENAL DEL CENTRO </t>
  </si>
  <si>
    <t>REHABILITACION DE CAMINOS SACACOSECHAS RUTA LAS TUNAS - EL TIGRE</t>
  </si>
  <si>
    <t xml:space="preserve">APERTURA Y REHABILITACION DE CAMINO SACACOSECHAS TRAMO LOS NOGUEDA - LOS VARGAS EN ARENAL DEL CENTRO </t>
  </si>
  <si>
    <t xml:space="preserve">REHABILITACION DE CAMINO DE SACA COSECHAS LA PASADITA - LAS SALINAS </t>
  </si>
  <si>
    <t>REHABILITACION DE CAMINO DE SACA COSECHAS EL PANTEON DE ARENAL DE GÓMEZ</t>
  </si>
  <si>
    <t xml:space="preserve">REHABILITACION DE CAMINO DE SACA COSECHAS EL CERILLO </t>
  </si>
  <si>
    <t>REHABILITACION DE CAMINO DE SACA COSECHAS TRAMO PIEDRA PARADA - LA CARBONERA</t>
  </si>
  <si>
    <t>REHABILITACION DE CAMINO DE SACA COSECHAS EL MAGUAN EN HACIENDA DE CABAÑAS</t>
  </si>
  <si>
    <t>CONSTRUCCIÓN DE VADO EN LA CARRETERA LAS TUNAS - PEZ VELA</t>
  </si>
  <si>
    <t>CONSTRUCCIÓN DE BARANDAS LATERALES DE PUENTE VEHICULAR EN LA COMUNIDAD DE ARENAL DE GÓMEZ</t>
  </si>
  <si>
    <t>CONSTRUCCIÓN DE BARANDAS LATERALES DE PUENTE VEHICULAR EN LA COMUNIDAD DE ARENAL DE ÁLVAREZ</t>
  </si>
  <si>
    <t>PAVIMENTACIÓN CON CONCRETO HIDRAULICO DE LA CALLE PRINCIPAL DE LA LOCALIDAD DE LOS ORGANOS</t>
  </si>
  <si>
    <t xml:space="preserve">REHABILITACIÓN DE ESPACIOS PUBLICOS </t>
  </si>
  <si>
    <t>REHABILITACIÓN DEL MERCADO</t>
  </si>
  <si>
    <t>CONVENIO DE IMAGEN URBANA (CORAZÓN URBANO)</t>
  </si>
  <si>
    <t xml:space="preserve">REHABILITACIÓN DE CAMINO DE SACA COSECHAS RUTA MONTE PRIETO </t>
  </si>
  <si>
    <t>CONVENIO SECRETARÍA DE MIGRANTES (PROGRAMA 2X1)</t>
  </si>
  <si>
    <t>PROGRAMA DE MEJORAMIENTO DE VIVIENDAS (CONVENIO CON SECRETARÍA DEL BIENESTAR)</t>
  </si>
  <si>
    <t>ELECTRIFICACIÓN EN MEDIA TENSIÓN (3F, 13, 200 V, 60 HZ ) DEL MUELLE A PLAYA PARAISO ESCONDIDO</t>
  </si>
  <si>
    <t>ELECTRIFICACIÓN EN MEDIA TENSIÓN (3F, 13, 200 V, 60 HZ) DEL AHUEJOTE AL TOMATAL</t>
  </si>
  <si>
    <t>ELECTRIFICACIÓN EN MEDIA TENSIÓN (3F, 13, 200 V, 60 HZ) EN LA COMUNIDAD DE LOS ORGANOS</t>
  </si>
  <si>
    <t>ELECTRIFICACIÓN EN MEDIA TENSIÓN (3F, 13, 200 V, 60 HZ) COLONIA EL MIRADOR EN SAN JERONIMO</t>
  </si>
  <si>
    <t>ELECTRIFICACIÓN EN MEDIA TENSIÓN (3F, 13, 200 V, 60 HZ) EN LA COMUNIDAD DE LAS TUNAS</t>
  </si>
  <si>
    <t>ELECTRIFICACIÓN EN MEDIA TENSIÓN (3F, 13, 200 V, 60 HZ) EN LA COMUNIDAD DE LLANO DE LA PUERTA</t>
  </si>
  <si>
    <t>GASTOS INDIRECTOS</t>
  </si>
  <si>
    <t>DIRECTA</t>
  </si>
  <si>
    <t>COMPLEMENTARIA</t>
  </si>
  <si>
    <t>APO - AGUA POTABLE</t>
  </si>
  <si>
    <t>URB - URBANIZACIÓN</t>
  </si>
  <si>
    <t>IBS - SALUD</t>
  </si>
  <si>
    <t>MEV - MEJORAMIENTO DE VIVIENDA</t>
  </si>
  <si>
    <t>ELE - ELECTRIFICACION</t>
  </si>
  <si>
    <t>GASTO INDIRECTO</t>
  </si>
  <si>
    <t>12 31111 6 M15 REG03 135 E 1 13202 15 2111100 2022 03010102 001 001</t>
  </si>
  <si>
    <t xml:space="preserve">Incidencia </t>
  </si>
  <si>
    <t>Apoyos a productores agrícolas para la adquisición de bultos de semilla a bajo precio</t>
  </si>
  <si>
    <t>H. AYUNTAMIENTO MUNICIPAL CONSTITUCIONAL DE BENITO JUAREZ, GUERRERO</t>
  </si>
  <si>
    <t>2021 - 2024</t>
  </si>
  <si>
    <t>Autorizo</t>
  </si>
  <si>
    <t>________________________</t>
  </si>
  <si>
    <t xml:space="preserve">C. Glafira Meraza Prudente  </t>
  </si>
  <si>
    <t>Presidenta Municipal</t>
  </si>
  <si>
    <t>Vo. Bo.</t>
  </si>
  <si>
    <t>__________________________</t>
  </si>
  <si>
    <t xml:space="preserve"> Síndico Procurador</t>
  </si>
  <si>
    <t>Lic. Adolfo Alberto Solis Maganda</t>
  </si>
  <si>
    <t>Elaboro</t>
  </si>
  <si>
    <t xml:space="preserve">C. Alejandro Gomez Pinzon   </t>
  </si>
  <si>
    <t>Tesorero Municipal</t>
  </si>
  <si>
    <t>Reviso</t>
  </si>
  <si>
    <t xml:space="preserve">L.A. Miguel Angel Galindo Catalan </t>
  </si>
  <si>
    <t>Titular del Órgano de Control Interno</t>
  </si>
  <si>
    <t>URBANIZACION -</t>
  </si>
  <si>
    <t xml:space="preserve">ABASTECIMIENTO DE AGUA </t>
  </si>
  <si>
    <t>VIVIENDA</t>
  </si>
  <si>
    <t>SERVICIOS COMUNALES</t>
  </si>
  <si>
    <t>4. REALIZAR ACCIONES PREVENTIVAS Y CORRECTIVAS PARA REDUCIR LOS RIESGOS DE INUNDACIONES QUE PONGAN EN PELIGRO A LA POBLACION</t>
  </si>
  <si>
    <t>ML</t>
  </si>
  <si>
    <t>BOMBA</t>
  </si>
  <si>
    <t>M2</t>
  </si>
  <si>
    <t>M3</t>
  </si>
  <si>
    <t>PZAS</t>
  </si>
  <si>
    <t>PLAZA</t>
  </si>
  <si>
    <t>Modificada</t>
  </si>
  <si>
    <t>FINANCIAMIENTO PARA LA ADQUISICIÓN DE RECURSOS MATERIALES, SUMINISTROS U OTRAS NECESIDADES QUE SURJAN</t>
  </si>
  <si>
    <t>REALIZACIÓN DE LAS DECLARACIONES CORRESPONDIENTES</t>
  </si>
  <si>
    <t xml:space="preserve">MANTENIMIENTO A LOS CENTROS DE ESPARCIMIENTO PÚBLICO MUNICIPAL </t>
  </si>
  <si>
    <t>GESTIÓN DE LOS INSUMOS PARA OTORGAR EL MANTENIMIENTO AL SISTEMA DE ALUMBRADO PUBLICO</t>
  </si>
  <si>
    <t>ACTIVIDADES ARTISTICAS DE TEATRO, MÚSICA Y ARTES PLASTICAS</t>
  </si>
  <si>
    <t>COLOCACIÓN DE BUZONES DE ATENCIÓN</t>
  </si>
  <si>
    <t>12 31111 6 M15 CAC25 242 E 1 13407 15 2111100 2022 25010103</t>
  </si>
  <si>
    <t>buzon</t>
  </si>
  <si>
    <t>Fecha de elaboración:  31 de diciembre de 2022</t>
  </si>
  <si>
    <t>Período comprendido del 01 de enero al 31 de diciembre de 2022</t>
  </si>
  <si>
    <t>5 1 1 3 2 12 31111 6 M15 REG03 0135 000E 0001 13201 015 2111100 2022 03010102 - 5 1 1 3 2 12 31111 6 M15 REG03 0135 000E 0001 13202 015 2111100 2022 03010102</t>
  </si>
  <si>
    <t xml:space="preserve">5 1 1 1 3 12 31111 6 M15 REG03 0135 000E 0001 11302 015 2111100 2022 03010101 - 5 1 1 5 1 12 31111 6 M15 REG03 0135 000E 0001 15901 015 2111100 2022 03010101 </t>
  </si>
  <si>
    <t>5 1 1 3 4 12 31111 6 M15 REG03 0135 000E 0001 13407 015 2111100 2022 03010103</t>
  </si>
  <si>
    <t>5 1 1 1 3 12 31111 6 M15 PRE01 0131 000E 0001 11302 015 2111100 2022 01010102 - 5 1 1 3 2 12 31111 6 M15 PRE01 0131 000E 0001 13202 015 2111100 2022 01010102 - 5 1 2 1 6 12 31111 6 M15 PRE01 0131 000E 0001 21601 015 2112000 2022 01010102 - 5 1 2 4 2 12 31111 6 M15 PRE01 0131 000E 0001 24201 015 2112000 2022 01010102 - 5 1 3 1 1 12 31111 6 M15 PRE01 0131 000E 0001 31101 015 2112000 2022 01010102 - 5 1 3 2 2 12 31111 6 M15 PRE01 0131 000E 0001 32201 015 2112000 2022 01010102 - 5 1 3 5 1 12 31111 6 M15 PRE01 0131 000E 0001 35102 015 2112000 2022 01010102 - 5 1 3 7 2 12 31111 6 M15 PRE01 0131 000E 0001 37201 015 2112000 2022 01010102 - 5 1 3 7 5 12 31111 6 M15 PRE01 0131 000E 0001 37504 015 2112000 2022 01010102 - 5 1 3 7 9 12 31111 6 M15 PRE01 0131 000E 0001 37902 015 2112000 2022 01010102 - 1 2 4 1 3 12 31111 6 M15 PRE01 0131 000E 0002 51501 015 2222200 2022 01010102</t>
  </si>
  <si>
    <t>5 1 1 5 2 12 31111 6 M15 PRE01 0131 000E 0001 15202 015 2111100 2022 01010101 - 5 1 2 1 4 12 31111 6 M15 PRE01 0131 000E 0001 21401 015 2112000 2022 01010101 - 5 1 2 2 1 12 31111 6 M15 PRE01 0131 000E 0001 22106 015 2112000 2022 01010101 - 5 1 2 2 1 12 31111 6 M15 PRE01 0131 000E 0001 22107 015 2112000 2022 01010101 - 5 1 2 2 1 12 31111 6 M15 PRE01 0131 000E 0001 22108 015 2112000 2022 01010101 - 5 1 2 4 9 12 31111 6 M15 PRE01 0131 000E 0001 24901 015 2112000 2022 01010101 - 5 1 2 7 1 12 31111 6 M15 PRE01 0131 000E 0001 27101 015 2112000 2022 01010101 - 5 1 2 9 6 12 31111 6 M15 PRE01 0131 000E 0001 29601 015 2112000 2022 01010101 - 5 1 3 1 4 12 31111 6 M15 PRE01 0131 000E 0001 31401 015 2112000 2022 01010101 - 5 1 3 5 5 12 31111 6 M15 PRE01 0131 000E 0001 35501 015 2112000 2022 01010101 - 5 1 3 9 2 12 31111 6 M15 PRE01 0131 000E 0001 39201 015 2112000 2022 01010101 - 5 2 4 1 1 12 31111 6 M15 PRE01 0131 000E 0001 44101 015 2151100 2022 01010101 - 1 2 4 7 1 12 31111 6 M15 PRE01 0131 000E 0002 51301 015 2222300 2022 01010101</t>
  </si>
  <si>
    <t>5 1 1 3 2 12 31111 6 M15 PRE01 0131 000E 0001 13201 015 2111100 2022 01010201 - 5 1 1 3 4 12 31111 6 M15 PRE01 0131 000E 0001 13407 015 2111100 2022 01010201 - 5 1 2 1 1 12 31111 6 M15 PRE01 0131 000E 0001 21101 015 2112000 2022 01010201 - 5 1 2 4 6 12 31111 6 M15 PRE01 0131 000E 0001 24601 015 2112000 2022 01010201 - 5 1 2 5 3 12 31111 6 M15 PRE01 0131 000E 0001 25301 015 2112000 2022 01010201 - 5 1 2 9 1 12 31111 6 M15 PRE01 0131 000E 0001 29101 015 2112000 2022 01010201 - 5 1 3 3 1 12 31111 6 M15 PRE01 0131 000E 0001 33101 015 2112000 2022 01010201 - 5 1 3 8 2 12 31111 6 M15 PRE01 0131 000E 0001 38201 015 2112000 2022 01010201 - 5 1 3 8 2 12 31111 6 M15 PRE01 0131 000E 0001 38202 015 2112000 2022 01010201 - 5 2 4 1 1 12 31111 6 M15 PRE01 0131 000E 0001 44107 015 2151100 2022 01010201</t>
  </si>
  <si>
    <t>5 1 2 1 2 12 31111 6 M15 PRE01 0131 000E 0001 21201 015 2112000 2022 01010202 - 5 1 2 4 8 12 31111 6 M15 PRE01 0131 000E 0001 24801 015 2112000 2022 01010202 - 5 1 2 6 1 12 31111 6 M15 PRE01 0131 000E 0001 26102 015 2112000 2022 01010202 - 5 1 2 9 3 12 31111 6 M15 PRE01 0131 000E 0001 29301 015 2112000 2022 01010202 - 5 1 3 3 5 12 31111 6 M15 PRE01 0131 000E 0001 33501 015 2112000 2022 01010202 - 5 1 3 3 6 12 31111 6 M15 PRE01 0131 000E 0001 33601 015 2112000 2022 01010202 - 5 1 3 6 3 12 31111 6 M15 PRE01 0131 000E 0001 36300 015 2112000 2022 01010202 - 5 1 3 8 5 12 31111 6 M15 PRE01 0131 000E 0001 38501 015 2112000 2022 01010202 - 5 2 4 3 3 12 31111 6 M15 PRE01 0131 000E 0001 44301 015 2151300 2022 01010202</t>
  </si>
  <si>
    <t>5 1 1 1 3 12 31111 6 M15 SIN02 0135 000E 0001 11302 015 2111100 2022 02010102 - 5 1 1 3 2 12 31111 6 M15 SIN02 0135 000E 0001 13202 015 2111100 2022 02010102 - 5 1 2 6 1 12 31111 6 M15 SIN02 0135 000E 0001 26102 015 2112000 2022 02010102</t>
  </si>
  <si>
    <t>5 1 1 3 2 12 31111 6 M15 SIN02 0135 000E 0001 13201 015 2111100 2022 02010201 - 5 1 1 3 4 12 31111 6 M15 SIN02 0135 000E 0001 13407 015 2111100 2022 02010201</t>
  </si>
  <si>
    <t>5 1 2 1 1 12 31111 6 M15 SIN02 0135 000E 0001 21101 015 2112000 2022 02010101 - 5 2 4 1 1 12 31111 6 M15 SIN02 0135 000E 0001 44109 015 2151100 2022 02010101</t>
  </si>
  <si>
    <t>5 1 1 1 3 12 31111 6 M15 SEG04 0181 000E 0001 11301 015 2111100 2022 04010101 - 5 1 1 1 3 12 31111 6 M15 SEG04 0181 000E 0001 11302 015 2111100 2022 04010101 - 5 1 1 5 9 12 31111 6 M15 SEG04 0181 000E 0001 15901 015 2111100 2022 04010101 - 5 1 3 7 5 12 31111 6 M15 SEG04 0181 000E 0001 37504 015 2112000 2022 04010101</t>
  </si>
  <si>
    <t>5 1 1 3 2 12 31111 6 M15 SEG04 0181 000E 0001 13201 015 2111100 2022 04010102 - 5 1 1 3 2 12 31111 6 M15 SEG04 0181 000E 0001 13202 015 2111100 2022 04010102 - 5 1 2 1 1 12 31111 6 M15 SEG04 0181 000E 0001 21101 015 2112000 2022 04010102</t>
  </si>
  <si>
    <t>5 1 1 3 4 12 31111 6 M15 SEG04 0181 000E 0001 13407 015 2111100 2022 04010103 - 5 1 2 6 1 12 31111 6 M15 SEG04 0181 000E 0001 26102 015 2112000 2022 04010103</t>
  </si>
  <si>
    <t>5 1 1 1 3 12 31111 6 M15 OFM05 0132 000E 0001 11302 015 2111100 2022 05010201 - 5 1 1 3 2 12 31111 6 M15 OFM05 0132 000E 0001 13202 015 2111100 2022 05010201 - 5 1 2 1 1 12 31111 6 M15 OFM05 0132 000E 0001 21101 015 2112000 2022 05010201 - 5 1 2 6 1 12 31111 6 M15 OFM05 0132 000E 0001 26102 015 2112000 2022 05010201 - 5 1 3 7 5 12 31111 6 M15 OFM05 0132 000E 0001 37504 015 2112000 2022 05010201</t>
  </si>
  <si>
    <t>5 1 1 3 2 12 31111 6 M15 OFM05 0132 000E 0001 13201 015 2111100 2022 05010101 - 5 1 1 3 4 12 31111 6 M15 OFM05 0132 000E 0001 13407 015 2111100 2022 05010101 - 5 1 2 1 6 12 31111 6 M15 OFM05 0132 000E 0001 21601 015 2112000 2022 05010101 - 5 1 3 5 2 12 31111 6 M15 OFM05 0132 000E 0001 35201 015 2112000 2022 05010101</t>
  </si>
  <si>
    <t>5 1 1 1 3 12 31111 6 M15 TES06 0132 000E 0001 11302 015 2111100 2022 06010102 - 5 1 1 3 2 12 31111 6 M15 TES06 0151 000E 0001 13201 015 2111100 2022 06010102 - 5 1 2 1 6 12 31111 6 M15 TES06 0151 000E 0001 21601 015 2112000 2022 06010102- 5 1 3 1 1 12 31111 6 M15 TES06 0151 000E 0001 31101 015 2112000 2022 06010102 - 5 1 3 5 1 12 31111 6 M15 TES06 0151 000E 0001 35102 015 2112000 2022 06010102 - 5 1 3 8 2 12 31111 6 M15 TES06 0151 000E 0001 38201 015 2112000 2022 06010102 - 1 2 4 1 1 12 31111 6 M15 TES06 0151 000E 0002 51101 015 2222300 2022 06010102</t>
  </si>
  <si>
    <t>5 1 1 3 2 12 31111 6 M15 TES06 0132 000E 0001 13202 015 2111100 2022 06010101 - 5 1 2 1 4 12 31111 6 M15 TES06 0151 000E 0001 21401 015 2112000 2022 06010101 - 5 1 2 4 9 12 31111 6 M15 TES06 0151 000E 0001 24901 015 2112000 2022 06010101 - 5 1 2 9 6 12 31111 6 M15 TES06 0151 000E 0001 29601 015 2112000 2022 06010101 - 5 1 3 4 1 12 31111 6 M15 TES06 0151 000E 0001 34101 015 2112000 2022 06010101 - 5 1 3 4 7 12 31111 6 M15 TES06 0151 000E 0001 34701 015 2112000 2022 06010101 - 5 1 3 7 5 12 31111 6 M15 TES06 0151 000E 0001 37504 015 2112000 2022 06010101 - 5 1 3 7 9 12 31111 6 M15 TES06 0151 000E 0001 37902 015 2112000 2022 06010101</t>
  </si>
  <si>
    <t>5 1 1 3 4 12 31111 6 M15 TES06 0151 000E 0001 13407 015 2111100 2022 06010201 - 5 1 1 4 1 12 31111 6 M15 TES06 0151 000E 0001 14104 015 2111100 2022 06010201 - 5 1 3 5 2 12 31111 6 M15 TES06 0151 000E 0001 35201 015 2112000 2022 06010201 - 5 1 3 8 5 12 31111 6 M15 TES06 0151 000E 0001 38501 015 2112000 2022 06010201 - 5 2 4 1 1 12 31111 6 M15 TES06 0151 000E 0001 44107 015 2151100 2022 06010201 - 1 2 4 1 3 12 31111 6 M15 TES06 0151 000E 0002 51501 015 2222200 2022 06010201</t>
  </si>
  <si>
    <t>5 1 2 1 1 12 31111 6 M15 TES06 0151 000E 0001 21101 015 2112000 2022 06010205</t>
  </si>
  <si>
    <t>5 1 2 1 8 12 31111 6 M15 TES06 0151 000E 0001 21800 015 2112000 2022 06010202 - 5 1 2 6 1 12 31111 6 M15 TES06 0151 000E 0001 26102 015 2112000 2022 06010202 - 5 1 3 9 2 12 31111 6 M15 TES06 0151 000E 0001 39201 015 2112000 2022 06010202 - 5 1 3 9 5 12 31111 6 M15 TES06 0151 000E 0001 39502 015 2112000 2022 06010202</t>
  </si>
  <si>
    <t xml:space="preserve">5 1 2 2 1 12 31111 6 M15 TES06 0151 000E 0001 22106 015 2112000 2022 06010203 - 5 1 2 7 1 12 31111 6 M15 TES06 0151 000E 0001 27101 015 2112000 2022 06010203 - 5 1 3 1 4 12 31111 6 M15 TES06 0151 000E 0001 31401 015 2112000 2022 06010203 - 5 1 3 5 5 12 31111 6 M15 TES06 0151 000E 0001 35501 015 2112000 2022 06010203 - 5 1 3 5 7 12 31111 6 M15 TES06 0151 000E 0001 35701 015 2112000 2022 06010203 </t>
  </si>
  <si>
    <t>5 1 3 3 3 12 31111 6 M15 TES06 0151 000E 0001 33304 015 2112000 2022 06010206 - 5 2 4 1 1 12 31111 6 M15 TES06 0151 000E 0001 44101 015 2151100 2022 06010206</t>
  </si>
  <si>
    <t>5 1 3 6 1 12 31111 6 M15 TES06 0151 000E 0001 36101 015 2112000 2022 06010204</t>
  </si>
  <si>
    <t>5 1 1 1 3 12 31111 6 M15 COI07 0112 000E 0001 11302 015 2111100 2022 07010102 - 5 1 1 3 2 12 31111 6 M15 COI07 0112 000E 0001 13202 015 2111100 2022 07010102</t>
  </si>
  <si>
    <t>5 1 1 3 4 12 31111 6 M15 COI07 0112 000E 0001 13407 015 2111100 2022 07010201</t>
  </si>
  <si>
    <t>5 1 1 1 3 12 31111 6 M15 OBR08 0181 000E 0001 11302 015 2111100 2022 08010101 - 5 1 3 3 2 12 31111 6 M15 OBR08 0181 000E 0001 33201 015 2112000 2022 08010101</t>
  </si>
  <si>
    <t>5 1 1 3 2 12 31111 6 M15 OBR08 0181 000E 0001 13202 015 2111100 2022 08010102 - 5 1 1 3 4 12 31111 6 M15 OBR08 0181 000E 0001 13407 015 2111100 2022 08010102</t>
  </si>
  <si>
    <t>5 1 3 7 5 12 31111 6 M15 OBR08 0181 000E 0001 37504 015 2112000 2022 08010103</t>
  </si>
  <si>
    <t>5 1 1 1 3 12 31111 6 M15 EVA09 0185 000E 0001 11302 015 2111100 2022 09010102 - 5 1 1 3 4 12 31111 6 M15 EVA09 0185 000E 0001 13407 015 2111100 2022 09010102</t>
  </si>
  <si>
    <t>5 1 1 3 2 12 31111 6 M15 EVA09 0185 000E 0001 13202 015 2111100 2022 09010101</t>
  </si>
  <si>
    <t>5 1 1 3 4 12 31111 6 M15 UTR10 0183 000E 0001 13407 015 2111100 2022 10010202</t>
  </si>
  <si>
    <t>5 1 1 3 2 12 31111 6 M15 EVA09 0185 000E 0001 13201 015 2111100 2022 09010103</t>
  </si>
  <si>
    <t>5 1 2 6 1 12 31111 6 M15 COI07 0112 000E 0001 26102 015 2112000 2022 07010101</t>
  </si>
  <si>
    <t>5 1 1 3 2 12 31111 6 M15 REG11 0181 000E 0001 13202 015 2111100 2022 11010104</t>
  </si>
  <si>
    <t>5 1 1 1 3 12 31111 6 M15 REG11 0181 000E 0001 11302 015 2111100 2022 11010102 - 5 1 2 1 1 12 31111 6 M15 REG11 0181 000E 0001 21101 015 2112000 2022 11010102</t>
  </si>
  <si>
    <t>5 1 1 3 2 12 31111 6 M15 REG11 0181 000E 0001 13201 015 2111100 2022 11010103 - 5 1 1 3 4 12 31111 6 M15 REG11 0181 000E 0001 13407 015 2111100 2022 11010103 - 5 1 2 1 2 12 31111 6 M15 REG11 0181 000E 0001 21201 015 2112000 2022 11010103</t>
  </si>
  <si>
    <t xml:space="preserve">5 1 1 3 2 12 31111 6 M15 DIF12 0271 000E 0001 13201 015 2111100 2022 12010102 - 5 1 1 3 2 12 31111 6 M15 DIF12 0271 000E 0001 13202 015 2111100 2022 12010102 </t>
  </si>
  <si>
    <t>5 1 1 1 3 12 31111 6 M15 DIF12 0271 000E 0001 11301 015 2111100 2022 12010101 - 5 1 1 1 3 12 31111 6 M15 DIF12 0271 000E 0001 11302 015 2111100 2022 12010101 - 5 1 1 5 1 12 31111 6 M15 DIF12 0271 000E 0001 15901 015 2111100 2022 12010101 - 5 1 2 7 1 12 31111 6 M15 DIF12 0271 000E 0001 27101 015 2112000 2022 12010101 - 5 1 3 8 2 12 31111 6 M15 DIF12 0271 000E 0001 38201 015 2112000 2022 12010101</t>
  </si>
  <si>
    <t>5 1 1 3 4 12 31111 6 M15 DIF12 0271 000E 0001 13407 015 2111100 2022 12010103</t>
  </si>
  <si>
    <t>5 1 1 1 3 12 31111 6 M15 SEP13 0216 000E 0001 11301 015 2111100 2022 13010101 - 5 1 1 1 3 12 31111 6 M15 SEP13 0216 000E 0001 11302 015 2111100 2022 13010101</t>
  </si>
  <si>
    <t xml:space="preserve">5 1 1 3 2 12 31111 6 M15 SEP13 0216 000E 0001 13201 015 2111100 2022 13010102 - 5 1 1 3 2 12 31111 6 M15 SEP13 0216 000E 0001 13202 015 2111100 2022 13010102 - 5 1 1 5 9 12 31111 6 M15 SEP13 0216 000E 0001 15901 015 2111100 2022 13010102 - 5 1 2 6 1 12 31111 6 M15 SEP13 0216 000E 0001 26102 015 2112000 2022 13010102 </t>
  </si>
  <si>
    <t>5 1 1 3 4 12 31111 6 M15 SEP13 0216 000E 0001 13407 015 2111100 2022 13010103 - 5 1 2 1 1 12 31111 6 M15 SEP13 0216 000E 0001 21101 015 2112000 2022 13010103</t>
  </si>
  <si>
    <t>5 1 2 9 1 12 31111 6 M15 SEP13 0216 000E 0001 29101 015 2112000 2022 13010105 - 5 1 3 5 5 12 31111 6 M15 SEP13 0216 000E 0001 35501 015 2112000 2022 13010105</t>
  </si>
  <si>
    <t>5 1 2 9 6 12 31111 6 M15 SEP13 0216 000E 0001 29601 015 2112000 2022 13010107</t>
  </si>
  <si>
    <t>5 1 3 2 5 12 31111 6 M15 SEP13 0216 000E 0001 32502 015 2112000 2022 13010106 - 5 1 3 2 6 12 31111 6 M15 SEP13 0216 000E 0001 32601 015 2112000 2022 13010106</t>
  </si>
  <si>
    <t>5 1 1 1 3 12 31111 6 M15 CAT14 0181 000E 0001 11302 015 2111100 2022 14010101</t>
  </si>
  <si>
    <t>5 1 1 3 4 12 31111 6 M15 CAT14 0181 000E 0001 13407 015 2111100 2022 14010103 - 5 1 2 1 1 12 31111 6 M15 CAT14 0181 000E 0001 21101 015 2112000 2022 14010103</t>
  </si>
  <si>
    <t>5 1 1 3 2 12 31111 6 M15 CAT14 0181 000E 0001 13201 015 2111100 2022 14010102 - 5 1 1 3 2 12 31111 6 M15 CAT14 0181 000E 0001 13202 015 2111100 2022 14010102</t>
  </si>
  <si>
    <t>5 1 1 1 3 12 31111 6 M15 SAL15 0231 000E 0001 11302 015 2111100 2022 15010102 - 5 1 2 1 1 12 31111 6 M15 SAL15 0231 000E 0001 21101 015 2112000 2022 15010102</t>
  </si>
  <si>
    <t>5 1 1 3 4 12 31111 6 M15 SAL15 0231 000E 0001 13407 015 2111100 2022 15010101</t>
  </si>
  <si>
    <t>5 1 1 3 2 12 31111 6 M15 SAL15 0231 000E 0001 13201 015 2111100 2022 15010103</t>
  </si>
  <si>
    <t>5 1 1 3 2 12 31111 6 M15 SAL15 0231 000E 0001 13202 015 2111100 2022 15010104</t>
  </si>
  <si>
    <t>5 1 1 1 3 12 31111 6 M15 DES16 0269 000E 0001 11302 015 2111100 2022 16010101 - 5 1 1 3 4 12 31111 6 M15 DES16 0269 000E 0001 13407 015 2111100 2022 16010101</t>
  </si>
  <si>
    <t>5 1 1 3 2 12 31111 6 M15 DES16 0269 000E 0001 13201 015 2111100 2022 16010201 - 5 1 1 3 2 12 31111 6 M15 DES16 0269 000E 0001 13202 015 2111100 2022 16010201 - 5 1 2 1 1 12 31111 6 M15 DES16 0269 000E 0001 21101 015 2112000 2022 16010201</t>
  </si>
  <si>
    <t>5 1 1 3 2 12 31111 6 M15 DER17 0321 000E 0001 13201 015 2111100 2022 17010102 - 5 1 1 3 2 12 31111 6 M15 DER17 0321 000E 0001 13202 015 2111100 2022 17010102</t>
  </si>
  <si>
    <t>5 1 1 1 3 12 31111 6 M15 DER17 0321 000E 0001 11302 015 2111100 2022 17010101</t>
  </si>
  <si>
    <t>5 1 1 3 4 12 31111 6 M15 DER17 0321 000E 0001 13407 015 2111100 2022 17010103</t>
  </si>
  <si>
    <t>5 1 2 1 1 12 31111 6 M15 DER17 0321 000E 0001 21101 015 2112000 2022 17010201</t>
  </si>
  <si>
    <t>5 1 1 1 3 12 31111 6 M15 PLA18 0181 000E 0001 11302 015 2111100 2022 18010101 - 5 1 1 3 4 12 31111 6 M15 PLA18 0181 000E 0001 13407 015 2111100 2022 18010101</t>
  </si>
  <si>
    <t>5 1 1 3 2 12 31111 6 M15 PLA18 0181 000E 0001 13201 015 2111100 2022 18010102 - 5 1 1 3 2 12 31111 6 M15 PLA18 0181 000E 0001 13202 015 2111100 2022 18010102 - 5 1 2 1 1 12 31111 6 M15 PLA18 0181 000E 0001 21101 015 2112000 2022 18010102</t>
  </si>
  <si>
    <t>5 1 1 1 3 12 31111 6 M15 CUL19 0242 000E 0001 11302 015 2111100 2022 19010102 - 5 1 2 6 1 12 31111 6 M15 CUL19 0242 000E 0001 26102 015 2112000 2022 19010102</t>
  </si>
  <si>
    <t>5 1 1 3 2 12 31111 6 M15 CUL19 0242 000E 0001 13201 015 2111100 2022 19010103</t>
  </si>
  <si>
    <t>5 1 1 3 2 12 31111 6 M15 CUL19 0242 000E 0001 13202 015 2111100 2022 19010104</t>
  </si>
  <si>
    <t>5 1 1 3 4 12 31111 6 M15 CUL19 0242 000E 0001 13407 015 2111100 2022 19010105</t>
  </si>
  <si>
    <t>5 1 2 1 1 12 31111 6 M15 CUL19 0242 000E 0001 21101 015 2112000 2022 19010101</t>
  </si>
  <si>
    <t>5 1 1 1 3 12 31111 6 M15 EDU20 0256 000E 0001 11301 015 2111100 2022 20010101 - 5 1 1 1 3 12 31111 6 M15 EDU20 0256 000E 0001 11302 015 2111100 2022 20010101 -  5 1 1 1 3 12 31111 6 M15 EDU20 0256 000E 0001 11302 015 2111100 2022 20010101 - 5 1 3 7 9 12 31111 6 M15 EDU20 0256 000E 0001 37902 015 2112000 2022 20010101</t>
  </si>
  <si>
    <t>5 1 1 3 4 12 31111 6 M15 EDU20 0256 000E 0001 13407 015 2111100 2022 20010103 - 5 1 2 1 1 12 31111 6 M15 EDU20 0256 000E 0001 21101 015 2112000 2022 20010103</t>
  </si>
  <si>
    <t>5 1 1 3 2 12 31111 6 M15 EDU20 0256 000E 0001 13201 015 2111100 2022 20010102 - 5 1 1 3 2 12 31111 6 M15 EDU20 0256 000E 0001 13202 015 2111100 2022 20010102</t>
  </si>
  <si>
    <t>5 1 1 1 3 12 31111 6 M15 ECO21 0216 000E 0001 11302 015 2111100 2022 21010101</t>
  </si>
  <si>
    <t>5 1 1 3 2 12 31111 6 M15 ECO21 0216 000E 0001 13201 015 2111100 2022 21010102 - 5 1 1 3 2 12 31111 6 M15 ECO21 0216 000E 0001 13202 015 2111100 2022 21010102</t>
  </si>
  <si>
    <t>5 1 1 3 4 12 31111 6 M15 ECO21 0216 000E 0001 13407 015 2111100 2022 21010201</t>
  </si>
  <si>
    <t>5 1 2 1 1 12 31111 6 M15 ECO21 0216 000E 0001 21101 015 2112000 2022 21010202</t>
  </si>
  <si>
    <t>5 1 1 1 3 12 31111 6 M15 MUJ22 0263 000E 0001 11302 015 2111100 2022 22010102</t>
  </si>
  <si>
    <t>5 1 1 3 2 12 31111 6 M15 MUJ22 0263 000E 0001 13201 015 2111100 2022 22010201 - 5 1 2 1 1 12 31111 6 M15 MUJ22 0263 000E 0001 21101 015 2112000 2022 22010201</t>
  </si>
  <si>
    <t>5 1 1 3 2 12 31111 6 M15 MUJ22 0263 000E 0001 13202 015 2111100 2022 22010202</t>
  </si>
  <si>
    <t>5 1 1 3 4 12 31111 6 M15 MUJ22 0263 000E 0001 13407 015 2111100 2022 22010203</t>
  </si>
  <si>
    <t>5 1 1 1 3 12 31111 6 M15 DEP23 0241 000E 0001 11302 015 2111100 2022 23010101</t>
  </si>
  <si>
    <t>5 1 1 3 2 12 31111 6 M15 DEP23 0241 000E 0001 13201 015 2111100 2022 23010102 - 5 1 1 3 2 12 31111 6 M15 DEP23 0241 000E 0001 13202 015 2111100 2022 23010102</t>
  </si>
  <si>
    <t>5 1 1 3 4 12 31111 6 M15 DEP23 0241 000E 0001 13407 015 2111100 2022 23010103</t>
  </si>
  <si>
    <t>5 1 1 3 2 12 31111 6 M15 JUV24 0269 000E 0001 13201 015 2111100 2022 24010102 - 5 1 1 3 2 12 31111 6 M15 JUV24 0269 000E 0001 13202 015 2111100 2022 24010102 - 5 1 1 3 4 12 31111 6 M15 JUV24 0269 000E 0001 13407 015 2111100 2022 24010102</t>
  </si>
  <si>
    <t>5 1 1 1 3 12 31111 6 M15 JUV24 0269 000E 0001 11302 015 2111100 2022 24010101 - 5 1 2 6 1 12 31111 6 M15 JUV24 0269 000E 0001 26102 015 2112000 2022 24010101</t>
  </si>
  <si>
    <t>5 1 1 1 3 12 31111 6 M15 CAC25 0242 000E 0001 11302 015 2111100 2022 25010101</t>
  </si>
  <si>
    <t>5 1 1 3 2 12 31111 6 M15 CAC25 0242 000E 0001 13201 015 2111100 2022 25010102 - 5 1 1 3 2 12 31111 6 M15 CAC25 0242 000E 0001 13202 015 2111100 2022 25010102</t>
  </si>
  <si>
    <t>5 1 1 1 3 12 31111 6 M15 ACC26 0185 000E 0001 11302 015 2111100 2022 26010101 - 5 1 2 6 1 12 31111 6 M15 ACC26 0185 000E 0001 26102 015 2112000 2022 26010101 - 5 1 3 6 5 12 31111 6 M15 ACC26 0185 000E 0001 36501 015 2112000 2022 26010101</t>
  </si>
  <si>
    <t>5 1 1 3 2 12 31111 6 M15 ACC26 0185 000E 0001 13201 015 2111100 2022 26010102 - 5 1 1 3 2 12 31111 6 M15 ACC26 0185 000E 0001 13202 015 2111100 2022 26010102 - 5 1 1 3 4 12 31111 6 M15 ACC26 0185 000E 0001 13407 015 2111100 2022 26010102</t>
  </si>
  <si>
    <t>5 1 1 1 3 12 31111 6 M15 COM27 0183 000E 0001 11302 015 2111100 2022 27010102</t>
  </si>
  <si>
    <t>5 1 1 3 2 12 31111 6 M15 COM27 0183 000E 0001 13201 015 2111100 2022 27010103 - 5 1 2 6 1 12 31111 6 M15 COM27 0183 000E 0001 26102 015 2112000 2022 27010103</t>
  </si>
  <si>
    <t>5 1 1 3 2 12 31111 6 M15 COM27 0183 000E 0001 13202 015 2111100 2022 27010104</t>
  </si>
  <si>
    <t>5 1 1 3 4 12 31111 6 M15 COM27 0183 000E 0001 13407 015 2111100 2022 27010101</t>
  </si>
  <si>
    <t xml:space="preserve">5 1 1 1 3 12 31111 6 M15 APO28 0223 000E 0001 11301 015 2111100 2022 28010101 - 5 1 1 3 4 12 31111 6 M15 APO28 0223 000E 0001 13407 015 2111100 2022 28010101 - 5 1 1 5 1 12 31111 6 M15 APO28 0223 000E 0001 15901 015 2111100 2022 28010101 </t>
  </si>
  <si>
    <t>5 1 1 1 3 12 31111 6 M15 APO28 0223 000E 0001 11302 015 2111100 2022 28010102 - 5 1 2 1 4 12 31111 6 M15 APO28 0223 000E 0001 21401 015 2112000 2022 28010102 - 5 1 2 2 1 12 31111 6 M15 APO28 0223 000E 0001 22106 015 2112000 2022 28010102 - 5 1 2 4 9 12 31111 6 M15 APO28 0223 000E 0001 24901 015 2112000 2022 28010102 - 5 1 3 1 1 12 31111 6 M15 APO28 0223 000E 0001 31101 015 2112000 2022 28010102 - 5 1 3 1 3 12 31111 6 M15 APO28 0223 000E 0001 31301 015 2112000 2022 28010102 - 5 1 3 1 5 12 31111 6 M15 APO28 0223 000E 0001 31501 015 2112000 2022 28010102 - 5 1 3 5 7 12 31111 6 M15 APO28 0223 000E 0001 35709 015 2112000 2022 28010102 - 1 2 4 1 3 12 31111 6 M15 APO28 0223 000E 0002 51501 015 2222200 2022 28010102</t>
  </si>
  <si>
    <t>5 1 1 3 2 12 31111 6 M15 APO28 0223 000E 0001 13201 015 2111100 2022 28010103</t>
  </si>
  <si>
    <t>5 1 1 3 2 12 31111 6 M15 APO28 0223 000E 0001 13202 015 2111100 2022 28010104</t>
  </si>
  <si>
    <t>5 1 1 1 3 12 31111 6 M15 SEG29 0171 000I 0001 11302 025 2111100 2022 29010101 - 5 1 2 1 2 12 31111 6 M15 SEG29 0171 000I 0001 21201 025 2112000 2022 29010101 - 5 1 2 4 6 12 31111 6 M15 SEG29 0171 000I 0001 24601 025 2112000 2022 29010101 - 5 1 2 9 1 12 31111 6 M15 SEG29 0171 000I 0001 29101 025 2112000 2022 29010101 - 5 1 3 5 5 12 31111 6 M15 SEG29 0171 000I 0001 35501 025 2112000 2022 29010101 - 5 1 3 9 2 12 31111 6 M15 SEG29 0171 000I 0001 39202 025 2112000 2022 29010101 - 5 1 3 9 5 12 31111 6 M15 SEG29 0171 000I 0001 39501 025 2112000 2022 29010101 - 5 2 4 1 1 12 31111 6 M15 SEG29 0171 000I 0001 44102 025 2151100 2022 29010101</t>
  </si>
  <si>
    <t>5 1 1 3 2 12 31111 6 M15 SEG29 0171 000I 0001 13201 025 2111100 2022 29010102 - 5 1 1 3 2 12 31111 6 M15 SEG29 0171 000I 0001 13202 025 2111100 2022 29010102 - 5 1 2 1 4 12 31111 6 M15 SEG29 0171 000I 0001 21401 025 2112000 2022 29010102 - 5 1 2 4 8 12 31111 6 M15 SEG29 0171 000I 0001 24801 025 2112000 2022 29010102 - 5 1 2 4 9 12 31111 6 M15 SEG29 0171 000I 0001 24901 025 2112000 2022 29010102 - 5 1 3 9 2 12 31111 6 M15 SEG29 0171 000I 0001 39201 025 2112000 2022 29010102</t>
  </si>
  <si>
    <t>5 1 1 3 4 12 31111 6 M15 SEG29 0171 000I 0001 13407 025 2111100 2022 29010103 - 5 1 2 6 1 12 31111 6 M15 SEG29 0171 000I 0001 26102 025 2112000 2022 29010103 - 5 1 2 7 1 12 31111 6 M15 SEG29 0171 000I 0001 27101 025 2112000 2022 29010103 - 1 2 4 1 1 12 31111 6 M15 SEG29 0171 000I 0002 51101 025 2222300 2022 29010103</t>
  </si>
  <si>
    <t>5 1 2 1 8 12 31111 6 M15 SEG29 0171 000I 0001 21800 025 2112000 2022 29010104 - 5 1 3 1 1 12 31111 6 M15 SEG29 0171 000I 0001 31101 025 2112000 2022 29010104 - 1 2 4 1 3 12 31111 6 M15 SEG29 0171 000I 0002 51501 025 2222200 2022 29010104</t>
  </si>
  <si>
    <t>5 1 1 5 2 12 31111 6 M15 SEG29 0171 000I 0001 15202 025 2111100 2022 29010201 - 5 1 2 9 6 12 31111 6 M15 SEG29 0171 000I 0001 29601 025 2112000 2022 29010201 - 5 1 3 1 1 12 31111 6 M15 SEG29 0171 000I 0001 31102 025 2112000 2022 29010201 - 5 1 3 5 1 12 31111 6 M15 SEG29 0171 000I 0001 35102 025 2112000 2022 29010201 -  1 2 4 2 3 12 31111 6 M15 SEG29 0171 000I 0002 52301 025 2222300 2022 29010201</t>
  </si>
  <si>
    <t>5 1 2 1 1 12 31111 6 M15 SEG29 0171 000I 0001 21101 025 2112000 2022 29010203 - 5 1 3 1 4 12 31111 6 M15 SEG29 0171 000I 0001 31401 025 2112000 2022 29010203 - 5 1 3 8 2 12 31111 6 M15 SEG29 0171 000I 0001 38201 025 2112000 2022 29010203</t>
  </si>
  <si>
    <t xml:space="preserve">5 1 1 7 1 12 31111 6 M15 SEG29 0171 000I 0001 17106 025 2111100 2022 29010202 - 5 1 2 2 1 12 31111 6 M15 SEG29 0171 000I 0001 22106 025 2112000 2022 29010202 - 5 1 3 7 5 12 31111 6 M15 SEG29 0171 000I 0001 37504 025 2112000 2022 29010202 - 5 2 4 1 1 12 31111 6 M15 SEG29 0171 000I 0001 44101 025 2151100 2022 29010202 - 1 2 4 4 1 12 31111 6 M15 SEG29 0171 000I 0002 54101 025 2222100 2022 29010202 - 1 2 4 4 9 12 31111 6 M15 SEG29 0171 000I 0002 54901 025 2222100 2022 29010202  </t>
  </si>
  <si>
    <t xml:space="preserve">5 1 1 1 3 12 31111 6 M15 PRO30 0172 000I 0001 11302 025 2111100 2022 30010101 - 5 1 2 6 1 12 31111 6 M15 PRO30 0172 000I 0001 26102 025 2112000 2022 30010101 - 5 1 2 7 1 12 31111 6 M15 PRO30 0172 000I 0001 27101 025 2112000 2022 30010101 </t>
  </si>
  <si>
    <t xml:space="preserve">5 1 1 3 2 12 31111 6 M15 PRO30 0172 000I 0001 13201 025 2111100 2022 30010102 - 5 1 1 3 2 12 31111 6 M15 PRO30 0172 000I 0001 13202 025 2111100 2022 30010102 - 5 1 2 9 1 12 31111 6 M15 PRO30 0172 000I 0001 29101 025 2112000 2022 30010102 - 5 1 2 9 6 12 31111 6 M15 PRO30 0172 000I 0001 29601 025 2112000 2022 30010102  </t>
  </si>
  <si>
    <t>5 1 1 3 4 12 31111 6 M15 PRO30 0172 000I 0001 13407 025 2111100 2022 30010103 - 5 1 1 5 2 12 31111 6 M15 PRO30 0172 000I 0001 15202 025 2111100 2022 30010103  - 5 1 2 1 1 12 31111 6 M15 PRO30 0172 000I 0001 21101 025 2112000 2022 30010103 - 5 1 2 2 1 12 31111 6 M15 PRO30 0172 000I 0001 22101 025 2112000 2022 30010103 - 5 1 2 4 9 12 31111 6 M15 PRO30 0172 000I 0001 24901 025 2112000 2022 30010103 - 5 1 3 7 5 12 31111 6 M15 PRO30 0172 000I 0001 37504 025 2112000 2022 30010103</t>
  </si>
  <si>
    <t xml:space="preserve">5 1 1 1 3 12 31111 6 M15 TRA31 0173 000I 0001 11302 025 2111100 2022 31010102 - 1 2 4 4 9 12 31111 6 M15 TRA31 0173 000I 0002 54901 025 2222100 2022 31010102 </t>
  </si>
  <si>
    <t xml:space="preserve">5 1 1 3 2 12 31111 6 M15 TRA31 0173 000I 0001 13201 025 2111100 2022 31010103 - 5 1 2 4 9 12 31111 6 M15 TRA31 0173 000I 0001 24904 025 2112000 2022 31010103 </t>
  </si>
  <si>
    <t>5 1 1 3 2 12 31111 6 M15 TRA31 0173 000I 0001 13202 025 2111100 2022 31010104</t>
  </si>
  <si>
    <t>5 1 1 3 4 12 31111 6 M15 TRA31 0173 000I 0001 13407 025 2111100 2022 31010105</t>
  </si>
  <si>
    <t>5 1 3 7 5 12 31111 6 M15 TRA31 0173 000I 0001 37504 025 2112000 2022 31010107</t>
  </si>
  <si>
    <t>5 1 2 6 1 12 31111 6 M15 TRA31 0173 000I 0001 26102 025 2112000 2022 31010106 - 5 1 2 7 1 12 31111 6 M15 TRA31 0173 000I 0001 27101 025 2112000 2022 31010106  - 5 1 3 5 3 12 31111 6 M15 TRA31 0173 000I 0001 35301 025 2112000 2022 31010106</t>
  </si>
  <si>
    <t>5 1 1 1 3 12 31111 6 M15 DEL32 0173 000I 0001 11302 025 2111100 2022 32010101 - 5 1 2 7 1 12 31111 6 M15 DEL32 0173 000I 0001 27101 025 2112000 2022 32010101</t>
  </si>
  <si>
    <t xml:space="preserve">5 1 1 3 2 12 31111 6 M15 DEL32 0173 000I 0001 13201 025 2111100 2022 32010102 - 5 1 1 3 2 12 31111 6 M15 DEL32 0173 000I 0001 13202 025 2111100 2022 32010102 - 5 1 2 7 2 12 31111 6 M15 DEL32 0173 000I 0001 27201 025 2112000 2022 32010102 - 5 1 3 6 9 12 31111 6 M15 DEL32 0173 000I 0001 36904 025 2112000 2022 32010102  - 5 1 3 6 9 12 31111 6 M15 DEL32 0173 000I 0001 36904 025 2112000 2022 32010102 </t>
  </si>
  <si>
    <t>5 1 1 3 4 12 31111 6 M15 DEL32 0173 000I 0001 13407 025 2111100 2022 32010103</t>
  </si>
  <si>
    <t>1 2 3 5 3 12 31111 6 M15 OBR08 0223 000I 0002 61300 025 2210000 2022 08010203 002 001 0000001 001</t>
  </si>
  <si>
    <t>1 2 3 5 3 12 31111 6 M15 OBR08 0223 000I 0002 61300 025 2210000 2022 08010203 002 001 0000001 002</t>
  </si>
  <si>
    <t>1 2 3 5 3 12 31111 6 M15 OBR08 0223 000I 0002 61300 025 2210000 2022 08010203 002 001 0000001 003</t>
  </si>
  <si>
    <t>1 2 3 5 3 12 31111 6 M15 OBR08 0223 000I 0002 61300 025 2210000 2022 08010203 002 001 0000001 004</t>
  </si>
  <si>
    <t>1 2 3 5 3 12 31111 6 M15 OBR08 0223 000I 0002 61300 025 2210000 2022 08010203 002 001 0000001 005</t>
  </si>
  <si>
    <t>1 2 3 5 3 12 31111 6 M15 OBR08 0223 000I 0002 61300 025 2210000 2022 08010203 002 001 0000001 006</t>
  </si>
  <si>
    <t>1 2 3 5 3 12 31111 6 M15 OBR08 0223 000I 0002 61300 025 2210000 2022 08010203 002 001 0000001 007</t>
  </si>
  <si>
    <t>1 2 3 5 3 12 31111 6 M15 OBR08 0223 000I 0002 61300 025 2210000 2022 08010203 002 001 0000001 008</t>
  </si>
  <si>
    <t>1 2 3 5 3 12 31111 6 M15 OBR08 0223 000I 0002 61300 025 2210000 2022 08010203 002 001 0000001 009</t>
  </si>
  <si>
    <t>1 2 3 5 3 12 31111 6 M15 OBR08 0223 000I 0002 61300 025 2210000 2022 08010203 002 001 0000001 010</t>
  </si>
  <si>
    <t>1 2 3 5 3 12 31111 6 M15 OBR08 0223 000I 0002 61300 025 2210000 2022 08010203 002 001 0000001 011</t>
  </si>
  <si>
    <t>1 2 3 5 3 12 31111 6 M15 OBR08 0223 000I 0002 61300 025 2210000 2022 08010203 002 001 0000001 012</t>
  </si>
  <si>
    <t>REHABILITACION DE CERCO DE MALLA PERIMETRAL, ALUMBRADO Y SEGURIDAD DE LAS ESTACIONES DE BOMBEO DE (COCOS, PLATANO YMANGOS) DEL SISTEMA DE AGUA POTABLE EN LA LOCALIDAD DE SAN JERONIMO</t>
  </si>
  <si>
    <t>1 2 3 5 3 12 31111 6 M15 OBR08 0223 000I 0002 61300 025 2210000 2022 08010203 002 001 0000001 013</t>
  </si>
  <si>
    <t>REHABILITACIÓN DE POZO PROFUNDO DE AGUA NO.1 (LOS MANGOS) UBICADO EN LA LOCALIDAD DE LOS TOROS</t>
  </si>
  <si>
    <t>1 2 3 5 3 12 31111 6 M15 OBR08 0223 000I 0002 61300 025 2210000 2022 08010203 002 001 0000001 014</t>
  </si>
  <si>
    <t>REHABILITACIÓN DE POZO PROFUNDO DE AGUA NO.2 (LOS PLATANOS) UBICADO EN CARRETERA A CORRAL FALSO</t>
  </si>
  <si>
    <t>1 2 3 5 3 12 31111 6 M15 OBR08 0223 000I 0002 61300 025 2210000 2022 08010203 002 001 0000001 015</t>
  </si>
  <si>
    <t>REHABILITACIÓN DE POZO PROFUNDO DE AGUA NO.3 (LOS COCOS) UBICADO EN CARRETERA A CORRAL FALSO</t>
  </si>
  <si>
    <t>1 2 3 5 3 12 31111 6 M15 OBR08 0223 000I 0002 61300 025 2210000 2022 08010203 002 001 0000001 016</t>
  </si>
  <si>
    <t>1 2 3 5 3 12 31111 6 M15 OBR08 0223 000I 0002 61300 025 2210000 2022 08010203 002 002 0000001 001</t>
  </si>
  <si>
    <t>1 2 3 5 3 12 31111 6 M15 OBR08 0223 000I 0002 61300 025 2210000 2022 08010203 002 002 0000001 002</t>
  </si>
  <si>
    <t>1 2 3 5 3 12 31111 6 M15 OBR08 0223 000I 0002 61300 025 2210000 2022 08010203 002 002 0000001 003</t>
  </si>
  <si>
    <t>1 2 3 5 3 12 31111 6 M15 OBR08 0223 000I 0002 61300 025 2210000 2022 08010203 002 002 0000001 004</t>
  </si>
  <si>
    <t>1 2 3 5 3 12 31111 6 M15 OBR08 0223 000I 0002 61300 025 2210000 2022 08010203 002 002 0000001 005</t>
  </si>
  <si>
    <t>1 2 3 5 3 12 31111 6 M15 OBR08 0223 000I 0002 61300 025 2210000 2022 08010203 002 002 0000001 006</t>
  </si>
  <si>
    <t>ELECTRIFICACIÓN EN MEDIA TENSIÓN (3F, 13, 200 V, 60 HZ) EN LA COMUNIDAD DE LLANO REAL MPIO BENITO JUAREZ.</t>
  </si>
  <si>
    <t>1 2 3 5 3 12 31111 6 M15 OBR08 0223 000I 0002 61300 025 2210000 2022 08010203 002 002 0000001 007</t>
  </si>
  <si>
    <t>ELECTRIFICACIÓN EN MEDIA TENSIÓN (3F, 13, 200 V, 60 HZ) EN LA COLONIA EL AHUEJOTE DE LA LOCALUDAD TOMATAL MPIO BENITO JUAREZ, GRO.</t>
  </si>
  <si>
    <t>1 2 3 5 3 12 31111 6 M15 OBR08 0223 000I 0002 61300 025 2210000 2022 08010203 002 002 0000001 008</t>
  </si>
  <si>
    <t>1 2 3 5 2 12 31111 6 M15 OBR08 0225 000I 0002 61200 025 2210000 2022 08010202 002 001 0000001 001</t>
  </si>
  <si>
    <t>1 2 3 5 2 12 31111 6 M15 OBR08 0225 000I 0002 61200 025 2210000 2022 08010202 002 001 0000001 002</t>
  </si>
  <si>
    <t>1 2 3 5 2 12 31111 6 M15 OBR08 0225 000I 0002 61200 025 2210000 2022 08010202 002 002 0000001 001</t>
  </si>
  <si>
    <t>REHABILITACION DE ESCUELA PRIMARIA COMUNITARIA JOSÉ ENRIQUE PEREZ FRANCO CCT 12KPRO758E EN LA LOCALIDAD DE SANTA CRUZ DE MITLA</t>
  </si>
  <si>
    <t>REHABILITACION DE JARDIN DE NIÑOS LUCIA ALCOCER DE FIGUEROA PLANTEL ALTERNO, COLONIA EL MIRADOR EN LA LOC. SAN JERONIMO DE JUAREZ, GRO.</t>
  </si>
  <si>
    <t>REHABILITACION DE ESCUELA PRIMARIA JOAQUIN BARANDA CCT 12DPR5345C DE LA COMUNIDAD DE LLANO REAL, MPIO DE BENITO JUAREZ.</t>
  </si>
  <si>
    <t>REHABILITACION DE BAÑOS EN LA ESCUELA PRIMARIA BENITO JUAREZ EN LA LOCALIDAD DE SAN JERONIMO</t>
  </si>
  <si>
    <t>REHABILITACIÓN DE SUPERVICIÓN ESCOLAR 072 DE EDUCACIÓN PRIMARIA EN SAN JERONIMO DE JUAREZ, GRO.</t>
  </si>
  <si>
    <t>1 2 3 5 2 12 31111 6 M15 OBR08 0225 000I 0002 61200 025 2210000 2022 08010202 002 002 0000001 002</t>
  </si>
  <si>
    <t>1 2 3 5 2 12 31111 6 M15 OBR08 0225 000I 0002 61200 025 2210000 2022 08010202 002 002 0000001 003</t>
  </si>
  <si>
    <t>1 2 3 5 2 12 31111 6 M15 OBR08 0225 000I 0002 61200 025 2210000 2022 08010202 002 002 0000001 004</t>
  </si>
  <si>
    <t>1 2 3 5 2 12 31111 6 M15 OBR08 0225 000I 0002 61200 025 2210000 2022 08010202 002 002 0000001 005</t>
  </si>
  <si>
    <t>1 2 3 5 2 12 31111 6 M15 OBR08 0225 000I 0002 61200 025 2210000 2022 08010202 002 002 0000001 006</t>
  </si>
  <si>
    <t>1 2 3 5 2 12 31111 6 M15 OBR08 0225 000I 0002 61200 025 2210000 2022 08010202 002 003 0000001 001</t>
  </si>
  <si>
    <t>1 2 3 5 5 12 31111 6 M15 OBR08 0226 000I 0002 61500 025 2210000 2022 08010205 002 001 0000001 001</t>
  </si>
  <si>
    <t>1 2 3 5 5 12 31111 6 M15 OBR08 0226 000I 0002 61500 025 2210000 2022 08010205 002 001 0000001 002</t>
  </si>
  <si>
    <t>1 2 3 5 5 12 31111 6 M15 OBR08 0226 000I 0002 61500 025 2210000 2022 08010205 002 001 0000001 003</t>
  </si>
  <si>
    <t>1 2 3 5 5 12 31111 6 M15 OBR08 0226 000I 0002 61500 025 2210000 2022 08010205 002 001 0000001 004</t>
  </si>
  <si>
    <t>1 2 3 5 5 12 31111 6 M15 OBR08 0226 000I 0002 61500 025 2210000 2022 08010205 002 001 0000001 005</t>
  </si>
  <si>
    <t>1 2 3 5 5 12 31111 6 M15 OBR08 0226 000I 0002 61500 025 2210000 2022 08010205 002 001 0000001 006</t>
  </si>
  <si>
    <t>1 2 3 5 5 12 31111 6 M15 OBR08 0226 000I 0002 61500 025 2210000 2022 08010205 002 001 0000001 007</t>
  </si>
  <si>
    <t>1 2 3 5 5 12 31111 6 M15 OBR08 0226 000I 0002 61500 025 2210000 2022 08010205 002 001 0000001 008</t>
  </si>
  <si>
    <t>1 2 3 5 5 12 31111 6 M15 OBR08 0226 000I 0002 61500 025 2210000 2022 08010205 002 001 0000001 009</t>
  </si>
  <si>
    <t>1 2 3 5 5 12 31111 6 M15 OBR08 0226 000I 0002 61500 025 2210000 2022 08010205 002 001 0000001 010</t>
  </si>
  <si>
    <t>1 2 3 5 5 12 31111 6 M15 OBR08 0226 000I 0002 61500 025 2210000 2022 08010205 002 001 0000001 011</t>
  </si>
  <si>
    <t>REHABILITACION DE CAMINO SACACOSECHAS LA TINAJITA EN LA LOCALIDAD DE SAN JERONIMO DE JUAREZ, GRO.</t>
  </si>
  <si>
    <t>REHABILITACION DEL CAMINO SANTA ROSA - HACIENDA DE CABAÑAS, EN EL MUNICIPIO DE BENITO JUAREZ, GRO.</t>
  </si>
  <si>
    <t>REHABILITACION DE CAMINO SACACOSECHAS EL ARROYO EN LA LOCALIDAD DE EL TOMATAL, MPIO. DE BENITO JUAREZ.</t>
  </si>
  <si>
    <t>REHABILITACION DE CAMINO SACACONSECHAS  CAMINO LA NEGRITA (CAMINO ANTIGUO A LA HACIENDA DE CABAÑAS) DE LA COMUNIDAD DE LAS TUNAS</t>
  </si>
  <si>
    <t>REHABILITACION DE CAMINO SACACONSECHAS MONTEALTO DE LA COMUNIDAD DE SAN JERONIMO</t>
  </si>
  <si>
    <t>REHABILITACION DE CAMINO SACACONSECHAS CARRETERA NACIONAL - EL CANAL EN LA LOCALIDAD DE SAN JERONIMO DE JUAREZ, GRO.</t>
  </si>
  <si>
    <t>1 2 3 5 5 12 31111 6 M15 OBR08 0226 000I 0002 61500 025 2210000 2022 08010205 002 001 0000001 012</t>
  </si>
  <si>
    <t>1 2 3 5 5 12 31111 6 M15 OBR08 0226 000I 0002 61500 025 2210000 2022 08010205 002 001 0000001 013</t>
  </si>
  <si>
    <t>1 2 3 5 5 12 31111 6 M15 OBR08 0226 000I 0002 61500 025 2210000 2022 08010205 002 001 0000001 015</t>
  </si>
  <si>
    <t>1 2 3 5 5 12 31111 6 M15 OBR08 0226 000I 0002 61500 025 2210000 2022 08010205 002 001 0000001 016</t>
  </si>
  <si>
    <t>1 2 3 5 5 12 31111 6 M15 OBR08 0226 000I 0002 61500 025 2210000 2022 08010205 002 001 0000001 017</t>
  </si>
  <si>
    <t>1 2 3 5 5 12 31111 6 M15 OBR08 0226 000I 0002 61500 025 2210000 2022 08010205 002 001 0000001 018</t>
  </si>
  <si>
    <t>1 2 3 5 4 12 31111 6 M15 OBR08 0221 000I 0002 61400 025 2210000 2022 08010204 002 001 0000001 001</t>
  </si>
  <si>
    <t>1 2 3 5 4 12 31111 6 M15 OBR08 0221 000I 0002 61400 025 2210000 2022 08010204 002 001 0000001 002</t>
  </si>
  <si>
    <t>1 2 3 5 4 12 31111 6 M15 OBR08 0221 000I 0002 61400 025 2210000 2022 08010204 002 001 0000001 003</t>
  </si>
  <si>
    <t>1 2 3 5 4 12 31111 6 M15 OBR08 0221 000I 0002 61400 025 2210000 2022 08010204 002 001 0000001 004</t>
  </si>
  <si>
    <t>1 2 3 5 4 12 31111 6 M15 OBR08 0221 000I 0002 61400 025 2210000 2022 08010204 002 001 0000001 005</t>
  </si>
  <si>
    <t>1 2 3 5 4 12 31111 6 M15 OBR08 0221 000I 0002 61400 025 2210000 2022 08010204 002 001 0000001 006</t>
  </si>
  <si>
    <t>1 2 3 5 4 12 31111 6 M15 OBR08 0221 000I 0002 61400 025 2210000 2022 08010204 002 001 0000001 007</t>
  </si>
  <si>
    <t>1 2 3 5 4 12 31111 6 M15 OBR08 0221 000I 0002 61400 025 2210000 2022 08010204 002 001 0000001 008</t>
  </si>
  <si>
    <t>1 2 3 5 4 12 31111 6 M15 OBR08 0221 000I 0002 61400 025 2210000 2022 08010204 002 001 0000001 009</t>
  </si>
  <si>
    <t>1 2 3 5 4 12 31111 6 M15 OBR08 0221 000I 0002 61400 025 2210000 2022 08010204 002 001 0000001 010</t>
  </si>
  <si>
    <t>1 2 3 5 4 12 31111 6 M15 OBR08 0221 000I 0002 61400 025 2210000 2022 08010204 002 001 0000001 011</t>
  </si>
  <si>
    <t>1 2 3 5 4 12 31111 6 M15 OBR08 0221 000I 0002 61400 025 2210000 2022 08010204 002 001 0000001 012</t>
  </si>
  <si>
    <t>1 2 3 5 4 12 31111 6 M15 OBR08 0221 000I 0002 61400 025 2210000 2022 08010204 002 001 0000001 013</t>
  </si>
  <si>
    <t>1 2 3 5 4 12 31111 6 M15 OBR08 0221 000I 0002 61400 025 2210000 2022 08010204 002 001 0000001 014</t>
  </si>
  <si>
    <t>1 2 3 5 4 12 31111 6 M15 OBR08 0221 000I 0002 61400 025 2210000 2022 08010204 002 001 0000001 015</t>
  </si>
  <si>
    <t>1 2 3 5 4 12 31111 6 M15 OBR08 0221 000I 0002 61400 025 2210000 2022 08010204 002 001 0000001 016</t>
  </si>
  <si>
    <t>1 2 3 5 4 12 31111 6 M15 OBR08 0221 000I 0002 61400 025 2210000 2022 08010204 002 001 0000001 017</t>
  </si>
  <si>
    <t>1 2 3 5 4 12 31111 6 M15 OBR08 0221 000I 0002 61400 025 2210000 2022 08010204 002 001 0000001 018</t>
  </si>
  <si>
    <t>1 2 3 5 4 12 31111 6 M15 OBR08 0221 000I 0002 61400 025 2210000 2022 08010204 002 001 0000001 019</t>
  </si>
  <si>
    <t>1 2 3 5 4 12 31111 6 M15 OBR08 0221 000I 0002 61400 025 2210000 2022 08010204 002 001 0000001 020</t>
  </si>
  <si>
    <t>1 2 3 5 4 12 31111 6 M15 OBR08 0221 000I 0002 61400 025 2210000 2022 08010204 002 001 0000001 021</t>
  </si>
  <si>
    <t>1 2 3 5 4 12 31111 6 M15 OBR08 0221 000I 0002 61400 025 2210000 2022 08010204 002 001 0000001 022</t>
  </si>
  <si>
    <t>1 2 3 5 4 12 31111 6 M15 OBR08 0221 000I 0002 61400 025 2210000 2022 08010204 002 001 0000001 023</t>
  </si>
  <si>
    <t>1 2 3 5 4 12 31111 6 M15 OBR08 0221 000I 0002 61400 025 2210000 2022 08010204 002 001 0000001 024</t>
  </si>
  <si>
    <t>1 2 3 5 4 12 31111 6 M15 OBR08 0221 000I 0002 61400 025 2210000 2022 08010204 002 001 0000001 025</t>
  </si>
  <si>
    <t>1 2 3 5 4 12 31111 6 M15 OBR08 0221 000I 0002 61400 025 2210000 2022 08010204 002 001 0000001 026</t>
  </si>
  <si>
    <t>1 2 3 5 4 12 31111 6 M15 OBR08 0221 000I 0002 61400 025 2210000 2022 08010204 002 001 0000001 027</t>
  </si>
  <si>
    <t>REHABILITACION DEL ALUMBRADO PUBLICO EN LA LOCALIDAD DE LOS ARENALES, MUNICIPIO DE BENITO JUAREZ</t>
  </si>
  <si>
    <t>REHABILITACION DE UNIDAD DEPORTIVA EN LA LOCALIDAD DE LAS TUNAS, MPIO DE BENITO JUAREZ.</t>
  </si>
  <si>
    <t>REHABILITACION DE CAMPO DE FUTBOL INFANTIL DE LA UNIDAD DEPORTIVA BENITO JUAREZ EN LA LOCALIDAD DE SAN JERONIMO</t>
  </si>
  <si>
    <t>PROYECTO DE ELABORACION DEL PLAN DE DESARROLLO URBANO PARA LA CABECERA MUNICIPAL Y EL PLAN DE ORDENAMIENTO ECOLOGICO TERRITORIAL PARA EL MUNICIPIO DE BENITO JUAREZ, GRO.</t>
  </si>
  <si>
    <t>PAVIMENTACIÓN DE CALLE ROSARITO (PATY SOLIS) EN LA HACIENDA DE CABAÑASS MUNICIPIO DE BENITO JUAREZ, GRO.</t>
  </si>
  <si>
    <t>PAVIMENTACIÓN DE CALLE PRINCIPAL, COLONIA DE LOS PANO EN ARENAL DE GOMEZ</t>
  </si>
  <si>
    <t>PAVIMENTACIÓN DE CALLE SIN NOMBRE EN LA LOCALIDAD DE ARENAL DE GOMEZ, MPIO. DE BENITO JUAREZ, GRO.</t>
  </si>
  <si>
    <t>PAVIMENTACIÓN DE CALLE DE ACCESO AL JARDÍN DE NIÑOS "MANUEL AVILA CAMACHO" EN LA LOCALIDAD DE HACIENDA DE CABAÑAS</t>
  </si>
  <si>
    <t>PAVIMENTACIÓN DE CALLE DE ACCESO A LOS TINACOS, COLONIA LOMA BONITA EN LA LOCALIDAD DE SAN JERONIMOO DEJUAREZ.</t>
  </si>
  <si>
    <t>PAVIMENTACIÓN DE ANDADOR DEL TINACO, COLONIA LOMA BONITA EN LA LOCALIDAD DE SAN JERONIMO DE JUAREZ.</t>
  </si>
  <si>
    <t>PAVIMENTACIÓN DE CALLE FERNANDO ROSAS, COLONIA MIGUEL HIDALGO EN LA LOCALIDAD DE SAN JERONIMO DE JUAREZ.</t>
  </si>
  <si>
    <t>PAMENTACIÓN DE CALLE CERRADA SIN NOMBRE, COLONIA LOMA BONITA EN LA LOCALIDAD DE SAN JERONIMO.</t>
  </si>
  <si>
    <t>PAVIMENTACIÓN DE CALLE 21 DE MARZO EN LA LOCALIDAD DE HACIENDA DE CABAÑAS, MPIO DE BENITO JUAREZ.</t>
  </si>
  <si>
    <t>PAVIMENTACIÓN DE ANDADOR 1 SIN NOMBRE, COLONIA LOMA BONITA EN LA LOCALIDAD DE SAN JERONIMO DE JUAREZ.</t>
  </si>
  <si>
    <t>1 2 3 5 4 12 31111 6 M15 OBR08 0221 000I 0002 61400 025 2210000 2022 08010204 002 001 0000001 028</t>
  </si>
  <si>
    <t>1 2 3 5 4 12 31111 6 M15 OBR08 0221 000I 0002 61400 025 2210000 2022 08010204 002 001 0000001 029</t>
  </si>
  <si>
    <t>1 2 3 5 4 12 31111 6 M15 OBR08 0221 000I 0002 61400 025 2210000 2022 08010204 002 001 0000001 031</t>
  </si>
  <si>
    <t>1 2 3 5 4 12 31111 6 M15 OBR08 0221 000I 0002 61400 025 2210000 2022 08010204 002 001 0000001 032</t>
  </si>
  <si>
    <t>1 2 3 5 4 12 31111 6 M15 OBR08 0221 000I 0002 61400 025 2210000 2022 08010204 002 001 0000001 033</t>
  </si>
  <si>
    <t>1 2 3 5 4 12 31111 6 M15 OBR08 0221 000I 0002 61400 025 2210000 2022 08010204 002 001 0000001 034</t>
  </si>
  <si>
    <t>1 2 3 5 4 12 31111 6 M15 OBR08 0221 000I 0002 61400 025 2210000 2022 08010204 002 001 0000001 035</t>
  </si>
  <si>
    <t>1 2 3 5 4 12 31111 6 M15 OBR08 0221 000I 0002 61400 025 2210000 2022 08010204 002 001 0000001 036</t>
  </si>
  <si>
    <t>1 2 3 5 4 12 31111 6 M15 OBR08 0221 000I 0002 61400 025 2210000 2022 08010204 002 001 0000001 037</t>
  </si>
  <si>
    <t>1 2 3 5 4 12 31111 6 M15 OBR08 0221 000I 0002 61400 025 2210000 2022 08010204 002 001 0000001 038</t>
  </si>
  <si>
    <t>1 2 3 5 4 12 31111 6 M15 OBR08 0221 000I 0002 61400 025 2210000 2022 08010204 002 001 0000001 039</t>
  </si>
  <si>
    <t>1 2 3 5 4 12 31111 6 M15 OBR08 0221 000I 0002 61400 025 2210000 2022 08010204 002 001 0000001 040</t>
  </si>
  <si>
    <t>1 2 3 5 4 12 31111 6 M15 OBR08 0221 000I 0002 61400 025 2210000 2022 08010204 002 001 0000001 041</t>
  </si>
  <si>
    <t>1 2 3 5 4 12 31111 6 M15 OBR08 0221 000I 0002 61400 025 2210000 2022 08010204 002 001 0000001 042</t>
  </si>
  <si>
    <t>ARRENDAMIENTO DE VEHÍCULOS TERRESTRES, AÉREOS, MARÍTIMOS, LACUSTRES Y FLUVIALES PARA SERVICIOS PÚBLICOS Y LA OPERACIÓN DE PROGRAMAS PÚBLICOS</t>
  </si>
  <si>
    <t>5 1 3 2 5 12 31111 6 M15 OBR08 0181 000E 0001 32502 025 2112000 2022 08010207 002 001</t>
  </si>
  <si>
    <t>1 2 7 1 1 12 31111 6 M15 OBR08 0221 000I 0002 63100 025 2210000 2022 08010206 002 001 0000001 002</t>
  </si>
  <si>
    <t>PRODIM</t>
  </si>
  <si>
    <t>EQUIPO DE CÓMPUTO Y DE TECNOLOGÍAS DE LA INFORMACIÓN (prodim)</t>
  </si>
  <si>
    <t>IMPERMEABILIZACIÓN EN LAS OFICINAS DEL AGUA POTABLE EN SAN JERONIMO DE JUAREZ</t>
  </si>
  <si>
    <t>1 2 3 5 4 12 31111 6 M15 OBR08 0221 000I 0002 61400 015 2210000 2022 08010204 001 001 0000001 001</t>
  </si>
  <si>
    <t>1 2 3 5 4 12 31111 6 M15 OBR08 0221 000I 0002 61400 015 2210000 2022 08010204 001 001 0000001 002</t>
  </si>
  <si>
    <t>1 2 3 5 4 12 31111 6 M15 OBR08 0221 000I 0002 61400 015 2210000 2022 08010204 001 001 0000001 004</t>
  </si>
  <si>
    <t>1 2 3 5 4 12 31111 6 M15 OBR08 0221 000I 0002 61400 015 2210000 2022 08010204 001 001 0000001 005</t>
  </si>
  <si>
    <t>1 2 3 5 4 12 31111 6 M15 OBR08 0221 000I 0002 61400 015 2210000 2022 08010204 001 001 0000001 006</t>
  </si>
  <si>
    <t>1 2 3 5 4 12 31111 6 M15 OBR08 0221 000I 0002 61400 015 2210000 2022 08010204 001 001 0000001 007</t>
  </si>
  <si>
    <t>IMPERMEABILIZACIÓN EN LA CASA DE LA CULTURA Y EL DIF MUNICIPAL.</t>
  </si>
  <si>
    <t>MANEJO DE RESIDUOS SOLIDOS EN EL BASURERO MUNICIPAL DE SAN JERONIMO DE JUAREZ</t>
  </si>
  <si>
    <t>IMPERMEABILIZACIÓN EN LAS OFICINAS DEL REGISTRO CIVIL DE HACIENDA DE CABAÑAS</t>
  </si>
  <si>
    <t>REHABILITACIÓN DEL H. AYUNTAMIENTO MUNICIPAL DE BENITO JUAREZ</t>
  </si>
  <si>
    <t>LIMPIEZA Y DESASOLVE DEL PANTEÓN MUNICIPAL DE SAN JERONIMO DE JUAREZ</t>
  </si>
  <si>
    <t>REHABILITACIÓN DE CASETA DE POLICIAS EN EL CRUCERO DE SAN JERÓNIMO DE JUÁREZ.</t>
  </si>
  <si>
    <t>IMPERMEABILIZACIÓN EN EL H. AYUNTAMIENTO MUNCIPAL Y LA DIRECCIÓN DE SEGURIDAD PUBLICA DE BENITO JUÁREZ, GRO.</t>
  </si>
  <si>
    <t>REHABILITACIÓN DEL MODULO DE PROTECCIÓN CIVIL EN LA COLONIA SANTA ROSA EN EL LOCALIDAD DE ARENAL DE GÓMEZ</t>
  </si>
  <si>
    <t>COLOCACIÓN DE SEÑALAMIENTOS VIALES Y DE TRANSITO EN LA LOCALIDAD DE SAN JERONIMO DE JUAREZ</t>
  </si>
  <si>
    <t>DESASOLVE Y LIMPIEZA DE CALLES PRINCIPALES DE SAN JERÓNIMO DE JUÁREZ</t>
  </si>
  <si>
    <t>1 2 3 5 4 12 31111 6 M15 OBR08 0221 000I 0002 61400 025 2210000 2022 08010204 003 001 0000001 001</t>
  </si>
  <si>
    <t>1 2 3 5 4 12 31111 6 M15 OBR08 0221 000I 0002 61400 025 2210000 2022 08010204 003 001 0000001 002</t>
  </si>
  <si>
    <t>1 2 3 5 4 12 31111 6 M15 OBR08 0221 000I 0002 61400 025 2210000 2022 08010204 003 001 0000001 003</t>
  </si>
  <si>
    <t>1 2 3 5 4 12 31111 6 M15 OBR08 0221 000I 0002 61400 025 2210000 2022 08010204 003 001 0000001 004</t>
  </si>
  <si>
    <t>1 2 3 5 4 12 31111 6 M15 OBR08 0221 000I 0002 61400 025 2210000 2022 08010204 003 001 0000001 005</t>
  </si>
  <si>
    <t xml:space="preserve">Total </t>
  </si>
  <si>
    <t>SISTEMA</t>
  </si>
  <si>
    <t>POZO</t>
  </si>
  <si>
    <t>UNIDAD</t>
  </si>
  <si>
    <t>JARDIN</t>
  </si>
  <si>
    <t>AULA</t>
  </si>
  <si>
    <t>BAÑOS</t>
  </si>
  <si>
    <t>SUPERVISION</t>
  </si>
  <si>
    <t>PZA</t>
  </si>
  <si>
    <t>ESTUDIO</t>
  </si>
  <si>
    <t>CONVENIO</t>
  </si>
  <si>
    <t>TRANSFORMADOR</t>
  </si>
  <si>
    <t>VEHICULO</t>
  </si>
  <si>
    <t>EQUIPO</t>
  </si>
  <si>
    <t>PROGRAMA DE MEJORAMIENTO DE IMAGEN URBANA DE SAN JERÓNIMO (REHABILITACION DE CALLE INDUSTRIA EN SAN JERONIMO DE JUAREZ)</t>
  </si>
  <si>
    <t>CONSTRUCCIÓN DE CENTRO INTEGRADOR DE DESARROLLO ORIENTADO A EJECUTAR
ACCIONES BASICAS (OFICINAS DEL DIF) EN SAN
JERONIMO DE JUAREZ.</t>
  </si>
  <si>
    <t>MANEJO DE RESIDUOS SOLIDOS EN EL BASURERO MUNICIPAL (REVESTIMIENTO EN EL CAMINO DE EL BASURERO MUNICIPAL)</t>
  </si>
  <si>
    <t>Declaraciones</t>
  </si>
  <si>
    <t>IBE- INFRAESTRUCTURA BASICA DEL SECTOR EDUCATIVO</t>
  </si>
  <si>
    <t>1 2 4 1 3 12 31111 6 M15 OBR08 0382 000E 0002 51501 025 2222200 2022 50101002 002 001 - 1 2 4 1 3 12 31111 6 M15 OBR08 0382 000E 0002 51501 025 2222200 2022 50101002 002 002 - 1 2 4 1 3 12 31111 6 M15 OBR08 0382 000E 0002 51501 025 2222200 2022 50101002 002 003 - 1 2 4 1 3 12 31111 6 M15 OBR08 0382 000E 0002 51501 025 2222200 2022 50101002 002 004 - 1 2 4 1 3 12 31111 6 M15 OBR08 0382 000E 0002 51501 025 2222200 2022 50101002 002 005 - 1 2 4 1 3 12 31111 6 M15 OBR08 0382 000E 0002 51501 025 2222200 2022 50101002 002 006 - 1 2 4 1 3 12 31111 6 M15 OBR08 0382 000E 0002 51501 025 2222200 2022 50101002 002 007 - 1 2 4 1 3 12 31111 6 M15 OBR08 0382 000E 0002 51501 025 2222200 2022 50101002 002 008 - 1 2 4 1 3 12 31111 6 M15 OBR08 0382 000E 0002 51501 025 2222200 2022 50101002 002 009 - 1 2 4 1 3 12 31111 6 M15 OBR08 0382 000E 0002 51501 025 2222200 2022 50101002 002 010 - 1 2 4 1 3 12 31111 6 M15 OBR08 0382 000E 0002 51501 025 2222200 2022 50101002 002 011 - 1 2 4 1 3 12 31111 6 M15 OBR08 0382 000E 0002 51501 025 2222200 2022 50101002 002 012 - 1 2 4 1 3 12 31111 6 M15 OBR08 0382 000E 0002 51501 025 2222200 2022 50101002 002 013 - 1 2 4 1 3 12 31111 6 M15 OBR08 0382 000E 0002 51501 025 2222200 2022 50101002 002 014 - 1 2 4 1 3 12 31111 6 M15 OBR08 0382 000E 0002 51501 025 2222200 2022 50101002 002 015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</si>
</sst>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#,##0.0"/>
    <numFmt numFmtId="167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b/>
      <sz val="16"/>
      <color theme="1"/>
      <name val="Arial Narrow"/>
      <family val="2"/>
    </font>
    <font>
      <b/>
      <sz val="16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64" fontId="1" fillId="0" borderId="0" applyFont="0" applyFill="0" applyBorder="0" applyAlignment="0" applyProtection="0"/>
    <xf numFmtId="0" fontId="1" fillId="0" borderId="0"/>
    <xf numFmtId="0" fontId="3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NumberFormat="0"/>
    <xf numFmtId="0" fontId="1" fillId="0" borderId="0"/>
    <xf numFmtId="44" fontId="3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2" applyFont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4" fontId="10" fillId="4" borderId="2" xfId="0" applyNumberFormat="1" applyFont="1" applyFill="1" applyBorder="1"/>
    <xf numFmtId="0" fontId="10" fillId="4" borderId="2" xfId="0" applyFont="1" applyFill="1" applyBorder="1"/>
    <xf numFmtId="0" fontId="10" fillId="4" borderId="3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44" fontId="6" fillId="3" borderId="0" xfId="0" applyNumberFormat="1" applyFont="1" applyFill="1" applyAlignment="1">
      <alignment horizontal="center"/>
    </xf>
    <xf numFmtId="44" fontId="6" fillId="3" borderId="6" xfId="0" applyNumberFormat="1" applyFont="1" applyFill="1" applyBorder="1" applyAlignment="1">
      <alignment horizontal="center"/>
    </xf>
    <xf numFmtId="0" fontId="10" fillId="3" borderId="0" xfId="0" applyFont="1" applyFill="1"/>
    <xf numFmtId="44" fontId="10" fillId="3" borderId="0" xfId="0" applyNumberFormat="1" applyFont="1" applyFill="1"/>
    <xf numFmtId="44" fontId="6" fillId="4" borderId="2" xfId="0" applyNumberFormat="1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44" fontId="6" fillId="3" borderId="0" xfId="0" applyNumberFormat="1" applyFont="1" applyFill="1" applyAlignment="1">
      <alignment vertical="center"/>
    </xf>
    <xf numFmtId="44" fontId="6" fillId="3" borderId="0" xfId="0" applyNumberFormat="1" applyFont="1" applyFill="1"/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6" fillId="3" borderId="6" xfId="0" applyFont="1" applyFill="1" applyBorder="1" applyAlignment="1">
      <alignment horizontal="center"/>
    </xf>
    <xf numFmtId="44" fontId="6" fillId="3" borderId="6" xfId="0" applyNumberFormat="1" applyFont="1" applyFill="1" applyBorder="1" applyAlignment="1">
      <alignment vertical="center"/>
    </xf>
    <xf numFmtId="44" fontId="6" fillId="3" borderId="6" xfId="0" applyNumberFormat="1" applyFont="1" applyFill="1" applyBorder="1"/>
    <xf numFmtId="43" fontId="10" fillId="3" borderId="0" xfId="8" applyFont="1" applyFill="1" applyBorder="1" applyAlignment="1"/>
    <xf numFmtId="0" fontId="16" fillId="0" borderId="0" xfId="0" applyFont="1" applyAlignment="1">
      <alignment vertical="center"/>
    </xf>
    <xf numFmtId="44" fontId="6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19" fillId="0" borderId="2" xfId="0" applyNumberFormat="1" applyFont="1" applyBorder="1" applyAlignment="1">
      <alignment vertical="center"/>
    </xf>
    <xf numFmtId="2" fontId="13" fillId="0" borderId="2" xfId="1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2" fontId="20" fillId="0" borderId="9" xfId="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4" fontId="13" fillId="0" borderId="2" xfId="1" applyFont="1" applyBorder="1" applyAlignment="1">
      <alignment horizontal="center" vertical="center"/>
    </xf>
    <xf numFmtId="44" fontId="19" fillId="0" borderId="2" xfId="0" applyNumberFormat="1" applyFont="1" applyBorder="1" applyAlignment="1">
      <alignment horizontal="center" vertical="center"/>
    </xf>
    <xf numFmtId="43" fontId="13" fillId="0" borderId="2" xfId="8" applyFont="1" applyBorder="1" applyAlignment="1">
      <alignment horizontal="center" vertical="center" wrapText="1"/>
    </xf>
    <xf numFmtId="44" fontId="23" fillId="4" borderId="2" xfId="0" applyNumberFormat="1" applyFont="1" applyFill="1" applyBorder="1"/>
    <xf numFmtId="44" fontId="23" fillId="5" borderId="2" xfId="0" applyNumberFormat="1" applyFont="1" applyFill="1" applyBorder="1"/>
    <xf numFmtId="0" fontId="23" fillId="2" borderId="3" xfId="0" applyFont="1" applyFill="1" applyBorder="1" applyAlignment="1">
      <alignment horizontal="center" vertical="center" wrapText="1"/>
    </xf>
    <xf numFmtId="0" fontId="24" fillId="2" borderId="7" xfId="2" applyFont="1" applyFill="1" applyBorder="1" applyAlignment="1">
      <alignment horizontal="center"/>
    </xf>
    <xf numFmtId="44" fontId="23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8" xfId="2" applyFont="1" applyFill="1" applyBorder="1" applyAlignment="1">
      <alignment horizontal="center" vertical="center"/>
    </xf>
    <xf numFmtId="43" fontId="13" fillId="0" borderId="2" xfId="1" applyNumberFormat="1" applyFont="1" applyBorder="1" applyAlignment="1">
      <alignment horizontal="center" vertical="center" wrapText="1"/>
    </xf>
    <xf numFmtId="43" fontId="13" fillId="0" borderId="2" xfId="1" applyNumberFormat="1" applyFont="1" applyBorder="1" applyAlignment="1">
      <alignment horizontal="center" vertical="center"/>
    </xf>
    <xf numFmtId="43" fontId="13" fillId="0" borderId="2" xfId="8" applyFont="1" applyBorder="1" applyAlignment="1">
      <alignment horizontal="justify" vertical="center" wrapText="1"/>
    </xf>
    <xf numFmtId="44" fontId="23" fillId="4" borderId="2" xfId="0" applyNumberFormat="1" applyFont="1" applyFill="1" applyBorder="1" applyAlignment="1">
      <alignment vertical="center"/>
    </xf>
    <xf numFmtId="44" fontId="23" fillId="5" borderId="2" xfId="0" applyNumberFormat="1" applyFont="1" applyFill="1" applyBorder="1" applyAlignment="1">
      <alignment vertical="center"/>
    </xf>
    <xf numFmtId="43" fontId="19" fillId="6" borderId="2" xfId="8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3" fontId="13" fillId="0" borderId="2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43" fontId="19" fillId="6" borderId="2" xfId="1" applyNumberFormat="1" applyFont="1" applyFill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67" fontId="10" fillId="4" borderId="2" xfId="0" applyNumberFormat="1" applyFont="1" applyFill="1" applyBorder="1"/>
    <xf numFmtId="167" fontId="13" fillId="0" borderId="2" xfId="1" applyNumberFormat="1" applyFont="1" applyFill="1" applyBorder="1" applyAlignment="1">
      <alignment vertical="center"/>
    </xf>
    <xf numFmtId="0" fontId="22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center" readingOrder="2"/>
    </xf>
    <xf numFmtId="0" fontId="27" fillId="0" borderId="0" xfId="0" applyFont="1" applyAlignment="1">
      <alignment horizontal="center" vertical="center" readingOrder="2"/>
    </xf>
    <xf numFmtId="0" fontId="0" fillId="0" borderId="0" xfId="0" applyAlignment="1">
      <alignment horizontal="center"/>
    </xf>
    <xf numFmtId="0" fontId="14" fillId="4" borderId="2" xfId="2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11" fillId="4" borderId="3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4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 wrapText="1"/>
    </xf>
    <xf numFmtId="0" fontId="2" fillId="4" borderId="5" xfId="2" applyFont="1" applyFill="1" applyBorder="1" applyAlignment="1">
      <alignment horizontal="center" vertical="center" wrapText="1"/>
    </xf>
    <xf numFmtId="43" fontId="13" fillId="0" borderId="2" xfId="1" applyNumberFormat="1" applyFont="1" applyFill="1" applyBorder="1" applyAlignment="1">
      <alignment horizontal="center" vertical="center" wrapText="1"/>
    </xf>
    <xf numFmtId="43" fontId="13" fillId="0" borderId="2" xfId="1" applyNumberFormat="1" applyFont="1" applyFill="1" applyBorder="1" applyAlignment="1">
      <alignment horizontal="center" vertical="center"/>
    </xf>
    <xf numFmtId="43" fontId="13" fillId="0" borderId="2" xfId="8" applyFont="1" applyFill="1" applyBorder="1" applyAlignment="1">
      <alignment horizontal="center" vertical="center" wrapText="1"/>
    </xf>
    <xf numFmtId="44" fontId="13" fillId="0" borderId="2" xfId="1" applyFont="1" applyFill="1" applyBorder="1" applyAlignment="1">
      <alignment horizontal="center" vertical="center"/>
    </xf>
    <xf numFmtId="43" fontId="13" fillId="0" borderId="2" xfId="8" applyFont="1" applyFill="1" applyBorder="1" applyAlignment="1">
      <alignment horizontal="justify" vertical="center" wrapText="1"/>
    </xf>
    <xf numFmtId="43" fontId="19" fillId="0" borderId="2" xfId="8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67" fontId="20" fillId="0" borderId="2" xfId="11" applyNumberFormat="1" applyFont="1" applyFill="1" applyBorder="1" applyAlignment="1">
      <alignment horizontal="center" vertical="center"/>
    </xf>
    <xf numFmtId="2" fontId="20" fillId="0" borderId="2" xfId="2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/>
    </xf>
    <xf numFmtId="44" fontId="6" fillId="4" borderId="2" xfId="0" applyNumberFormat="1" applyFont="1" applyFill="1" applyBorder="1"/>
    <xf numFmtId="0" fontId="10" fillId="4" borderId="3" xfId="0" applyFont="1" applyFill="1" applyBorder="1"/>
    <xf numFmtId="0" fontId="10" fillId="4" borderId="4" xfId="0" applyFont="1" applyFill="1" applyBorder="1"/>
    <xf numFmtId="0" fontId="10" fillId="4" borderId="5" xfId="0" applyFont="1" applyFill="1" applyBorder="1"/>
    <xf numFmtId="44" fontId="10" fillId="4" borderId="3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1" fontId="20" fillId="0" borderId="9" xfId="2" applyNumberFormat="1" applyFont="1" applyBorder="1" applyAlignment="1">
      <alignment horizontal="center" vertical="center" wrapText="1"/>
    </xf>
    <xf numFmtId="4" fontId="20" fillId="0" borderId="2" xfId="9" applyNumberFormat="1" applyFont="1" applyBorder="1" applyAlignment="1">
      <alignment horizontal="center" vertical="center" wrapText="1"/>
    </xf>
    <xf numFmtId="2" fontId="13" fillId="0" borderId="2" xfId="1" applyNumberFormat="1" applyFont="1" applyFill="1" applyBorder="1" applyAlignment="1">
      <alignment horizontal="center" vertical="center"/>
    </xf>
    <xf numFmtId="2" fontId="19" fillId="0" borderId="2" xfId="0" applyNumberFormat="1" applyFont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44" fontId="6" fillId="4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justify" vertical="center" wrapText="1"/>
      <protection locked="0"/>
    </xf>
    <xf numFmtId="0" fontId="14" fillId="2" borderId="3" xfId="2" applyFont="1" applyFill="1" applyBorder="1" applyAlignment="1">
      <alignment horizontal="left" vertical="center" wrapText="1"/>
    </xf>
    <xf numFmtId="0" fontId="14" fillId="2" borderId="5" xfId="2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4" fillId="2" borderId="2" xfId="2" applyFont="1" applyFill="1" applyBorder="1" applyAlignment="1">
      <alignment horizontal="left" vertical="center" wrapText="1"/>
    </xf>
    <xf numFmtId="0" fontId="3" fillId="0" borderId="3" xfId="2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3" fillId="0" borderId="5" xfId="2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3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wrapText="1"/>
    </xf>
    <xf numFmtId="0" fontId="14" fillId="2" borderId="4" xfId="2" applyFont="1" applyFill="1" applyBorder="1" applyAlignment="1">
      <alignment horizontal="center" wrapText="1"/>
    </xf>
    <xf numFmtId="0" fontId="14" fillId="2" borderId="5" xfId="2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justify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justify" vertical="center" wrapText="1"/>
    </xf>
    <xf numFmtId="0" fontId="20" fillId="0" borderId="5" xfId="0" applyFont="1" applyBorder="1" applyAlignment="1">
      <alignment horizontal="justify" vertical="center" wrapText="1"/>
    </xf>
    <xf numFmtId="0" fontId="20" fillId="0" borderId="3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4" fillId="2" borderId="2" xfId="2" applyFont="1" applyFill="1" applyBorder="1" applyAlignment="1">
      <alignment horizontal="left" wrapText="1"/>
    </xf>
    <xf numFmtId="44" fontId="23" fillId="4" borderId="2" xfId="0" applyNumberFormat="1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justify" vertical="center" wrapText="1"/>
    </xf>
    <xf numFmtId="0" fontId="20" fillId="0" borderId="4" xfId="0" applyFont="1" applyBorder="1" applyAlignment="1">
      <alignment vertical="center" wrapText="1"/>
    </xf>
    <xf numFmtId="0" fontId="23" fillId="2" borderId="2" xfId="0" applyFont="1" applyFill="1" applyBorder="1" applyAlignment="1">
      <alignment horizontal="justify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 applyProtection="1">
      <alignment horizontal="justify" vertical="center" wrapText="1"/>
      <protection locked="0"/>
    </xf>
    <xf numFmtId="0" fontId="13" fillId="0" borderId="3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5" xfId="2" applyFont="1" applyBorder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4" fontId="20" fillId="0" borderId="2" xfId="9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3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4" fontId="23" fillId="4" borderId="3" xfId="0" applyNumberFormat="1" applyFont="1" applyFill="1" applyBorder="1" applyAlignment="1">
      <alignment horizontal="center"/>
    </xf>
    <xf numFmtId="44" fontId="23" fillId="4" borderId="4" xfId="0" applyNumberFormat="1" applyFont="1" applyFill="1" applyBorder="1" applyAlignment="1">
      <alignment horizontal="center"/>
    </xf>
    <xf numFmtId="44" fontId="23" fillId="4" borderId="5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</cellXfs>
  <cellStyles count="12">
    <cellStyle name="Millares" xfId="8" builtinId="3"/>
    <cellStyle name="Millares 2" xfId="7"/>
    <cellStyle name="Millares 4" xfId="4"/>
    <cellStyle name="Moneda" xfId="1" builtinId="4"/>
    <cellStyle name="Moneda 2 2" xfId="11"/>
    <cellStyle name="Normal" xfId="0" builtinId="0"/>
    <cellStyle name="Normal 13 2" xfId="10"/>
    <cellStyle name="Normal 2 2" xfId="6"/>
    <cellStyle name="Normal 4" xfId="2"/>
    <cellStyle name="Normal 5" xfId="3"/>
    <cellStyle name="Normal 6 3" xfId="5"/>
    <cellStyle name="Normal_PROPINVRAMO332000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xmlns="" id="{92726D95-C29B-48DB-99EC-588FAC442BF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14" name="Text Box 7">
          <a:extLst>
            <a:ext uri="{FF2B5EF4-FFF2-40B4-BE49-F238E27FC236}">
              <a16:creationId xmlns:a16="http://schemas.microsoft.com/office/drawing/2014/main" xmlns="" id="{D7DE8AD7-7626-4B6D-8519-98E1AFC34B7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xmlns="" id="{713E28EF-330E-4B1A-8752-9DD92F7DF7E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xmlns="" id="{7AC952E5-40FD-4B99-9BF4-F055CAF9177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xmlns="" id="{03212FF3-4830-4FE8-AF24-2E12832858B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xmlns="" id="{26973C71-D7EC-426A-8F22-142E44A7648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xmlns="" id="{54C08576-D83B-4E90-ACCD-AEA6999EB96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0" name="Text Box 7">
          <a:extLst>
            <a:ext uri="{FF2B5EF4-FFF2-40B4-BE49-F238E27FC236}">
              <a16:creationId xmlns:a16="http://schemas.microsoft.com/office/drawing/2014/main" xmlns="" id="{2735A359-9DBD-44D9-9478-5F3EDCD51B7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xmlns="" id="{6FBC1455-0B45-4B9D-A61F-8504976E2C6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xmlns="" id="{B3AFDD3C-3E4C-4033-83DA-E32D7150611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3</xdr:row>
      <xdr:rowOff>162426</xdr:rowOff>
    </xdr:to>
    <xdr:pic>
      <xdr:nvPicPr>
        <xdr:cNvPr id="23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4269A6FF-BFC0-4631-ADB4-1926028E233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667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3AB33C41-A93D-4BE1-AFAE-282FDC96E9DD}"/>
            </a:ext>
          </a:extLst>
        </xdr:cNvPr>
        <xdr:cNvSpPr txBox="1">
          <a:spLocks noChangeArrowheads="1"/>
        </xdr:cNvSpPr>
      </xdr:nvSpPr>
      <xdr:spPr bwMode="auto">
        <a:xfrm>
          <a:off x="14506575" y="1885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4751E336-F23A-4396-AF48-4CEB22172E15}"/>
            </a:ext>
          </a:extLst>
        </xdr:cNvPr>
        <xdr:cNvSpPr txBox="1">
          <a:spLocks noChangeArrowheads="1"/>
        </xdr:cNvSpPr>
      </xdr:nvSpPr>
      <xdr:spPr bwMode="auto">
        <a:xfrm>
          <a:off x="14506575" y="1885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1ECF4FF6-F1EB-4012-9C5D-B9797D15A800}"/>
            </a:ext>
          </a:extLst>
        </xdr:cNvPr>
        <xdr:cNvSpPr txBox="1">
          <a:spLocks noChangeArrowheads="1"/>
        </xdr:cNvSpPr>
      </xdr:nvSpPr>
      <xdr:spPr bwMode="auto">
        <a:xfrm>
          <a:off x="14506575" y="1885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965BF30B-682C-4563-B49A-4A3717408A7F}"/>
            </a:ext>
          </a:extLst>
        </xdr:cNvPr>
        <xdr:cNvSpPr txBox="1">
          <a:spLocks noChangeArrowheads="1"/>
        </xdr:cNvSpPr>
      </xdr:nvSpPr>
      <xdr:spPr bwMode="auto">
        <a:xfrm>
          <a:off x="14506575" y="1885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78FB3599-C9AE-4526-8407-C43BC2793F31}"/>
            </a:ext>
          </a:extLst>
        </xdr:cNvPr>
        <xdr:cNvSpPr txBox="1">
          <a:spLocks noChangeArrowheads="1"/>
        </xdr:cNvSpPr>
      </xdr:nvSpPr>
      <xdr:spPr bwMode="auto">
        <a:xfrm>
          <a:off x="14506575" y="1885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A8D89457-BECE-45E7-B7CC-9B60BFD0BD43}"/>
            </a:ext>
          </a:extLst>
        </xdr:cNvPr>
        <xdr:cNvSpPr txBox="1">
          <a:spLocks noChangeArrowheads="1"/>
        </xdr:cNvSpPr>
      </xdr:nvSpPr>
      <xdr:spPr bwMode="auto">
        <a:xfrm>
          <a:off x="14506575" y="1885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76E3D2E7-816E-473C-973C-6E914676F9EA}"/>
            </a:ext>
          </a:extLst>
        </xdr:cNvPr>
        <xdr:cNvSpPr txBox="1">
          <a:spLocks noChangeArrowheads="1"/>
        </xdr:cNvSpPr>
      </xdr:nvSpPr>
      <xdr:spPr bwMode="auto">
        <a:xfrm>
          <a:off x="14506575" y="1885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6FA227B0-8020-4A64-9897-6C81CB42B4A8}"/>
            </a:ext>
          </a:extLst>
        </xdr:cNvPr>
        <xdr:cNvSpPr txBox="1">
          <a:spLocks noChangeArrowheads="1"/>
        </xdr:cNvSpPr>
      </xdr:nvSpPr>
      <xdr:spPr bwMode="auto">
        <a:xfrm>
          <a:off x="14506575" y="188595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xmlns="" id="{1F4B5BA8-1653-4232-929C-25A7AA0A855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xmlns="" id="{925B291A-FFCD-42BB-A953-6815430E840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xmlns="" id="{344BF6C2-7C05-4C2A-82CD-ECE361521E0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4" name="Text Box 7">
          <a:extLst>
            <a:ext uri="{FF2B5EF4-FFF2-40B4-BE49-F238E27FC236}">
              <a16:creationId xmlns:a16="http://schemas.microsoft.com/office/drawing/2014/main" xmlns="" id="{8F187EE7-0EA3-4CA0-A3D2-9C9FABAE6A6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xmlns="" id="{7C0FB02E-E63F-4DA8-8B82-47B7EDA986C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xmlns="" id="{05ED6832-A34E-4B4E-9A8C-78C3575B600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xmlns="" id="{2D8E696A-EB01-427A-AE33-FB0FB1C5FA0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xmlns="" id="{47F145BC-5086-4024-BC11-CBC31CA2208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xmlns="" id="{FBCBD870-6DDD-44F9-BBD4-43B7870AD42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xmlns="" id="{C6E628FA-3D4C-4EFC-B971-FBF0099A633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31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5F90C84B-307B-4042-88A7-2D6489FBDE8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xmlns="" id="{D6808B11-F7E8-4EBA-967F-FA8429E84B97}"/>
            </a:ext>
          </a:extLst>
        </xdr:cNvPr>
        <xdr:cNvSpPr txBox="1">
          <a:spLocks noChangeArrowheads="1"/>
        </xdr:cNvSpPr>
      </xdr:nvSpPr>
      <xdr:spPr bwMode="auto">
        <a:xfrm>
          <a:off x="14506575" y="30270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xmlns="" id="{E102C526-C042-4C49-8F4D-10678BE59DB4}"/>
            </a:ext>
          </a:extLst>
        </xdr:cNvPr>
        <xdr:cNvSpPr txBox="1">
          <a:spLocks noChangeArrowheads="1"/>
        </xdr:cNvSpPr>
      </xdr:nvSpPr>
      <xdr:spPr bwMode="auto">
        <a:xfrm>
          <a:off x="14506575" y="30270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xmlns="" id="{E88DABCF-EB03-4313-8376-EB40F9F0E48C}"/>
            </a:ext>
          </a:extLst>
        </xdr:cNvPr>
        <xdr:cNvSpPr txBox="1">
          <a:spLocks noChangeArrowheads="1"/>
        </xdr:cNvSpPr>
      </xdr:nvSpPr>
      <xdr:spPr bwMode="auto">
        <a:xfrm>
          <a:off x="14506575" y="30270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xmlns="" id="{D2796161-2012-48F3-8C9E-DD8F3B67ECAC}"/>
            </a:ext>
          </a:extLst>
        </xdr:cNvPr>
        <xdr:cNvSpPr txBox="1">
          <a:spLocks noChangeArrowheads="1"/>
        </xdr:cNvSpPr>
      </xdr:nvSpPr>
      <xdr:spPr bwMode="auto">
        <a:xfrm>
          <a:off x="14506575" y="30270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5AA08500-56DD-41BF-9067-96BB0D9FC111}"/>
            </a:ext>
          </a:extLst>
        </xdr:cNvPr>
        <xdr:cNvSpPr txBox="1">
          <a:spLocks noChangeArrowheads="1"/>
        </xdr:cNvSpPr>
      </xdr:nvSpPr>
      <xdr:spPr bwMode="auto">
        <a:xfrm>
          <a:off x="14506575" y="30270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xmlns="" id="{32BD16A2-AFF7-40DC-91A9-A6B420511F7E}"/>
            </a:ext>
          </a:extLst>
        </xdr:cNvPr>
        <xdr:cNvSpPr txBox="1">
          <a:spLocks noChangeArrowheads="1"/>
        </xdr:cNvSpPr>
      </xdr:nvSpPr>
      <xdr:spPr bwMode="auto">
        <a:xfrm>
          <a:off x="14506575" y="30270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xmlns="" id="{53B21501-6709-4FAB-8D1A-7A5C80B8A804}"/>
            </a:ext>
          </a:extLst>
        </xdr:cNvPr>
        <xdr:cNvSpPr txBox="1">
          <a:spLocks noChangeArrowheads="1"/>
        </xdr:cNvSpPr>
      </xdr:nvSpPr>
      <xdr:spPr bwMode="auto">
        <a:xfrm>
          <a:off x="14506575" y="30270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xmlns="" id="{534136AC-6DBC-469E-8BA8-3C7E91ACD19D}"/>
            </a:ext>
          </a:extLst>
        </xdr:cNvPr>
        <xdr:cNvSpPr txBox="1">
          <a:spLocks noChangeArrowheads="1"/>
        </xdr:cNvSpPr>
      </xdr:nvSpPr>
      <xdr:spPr bwMode="auto">
        <a:xfrm>
          <a:off x="14506575" y="30270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F050B162-7F04-481F-8200-8602D7E9E8A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C8847BA8-A32C-495E-A62D-146AF7187A2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EC92E4AF-BEA1-4D19-BE4A-9202562543A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97260B73-7853-4C46-9DD1-5CA70FEE5F8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939C1D00-2BC1-4E17-B4EC-8A207A41C68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40573B01-02D8-4E0E-8930-8F22B0418DC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C2AA9B9E-296A-4B0A-A789-0948A72EC42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945E52F4-4542-4AC8-9F9F-3814C0F9BB1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554AA170-7047-4CDC-8ADD-41369BE38EA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8C1D2724-7F87-45B4-A541-935D694A3D5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2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D8B9D506-CE5E-487A-A35A-E91619E1BE6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156346DB-7033-4CCD-95EC-C327E78DE7DA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7AE50430-755A-4569-B832-364149517C3A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232C87F3-75D7-4C6E-BF7B-846376BB4738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111B65F2-B97C-4BFB-A1D3-383D1319A329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2011D852-E054-4299-974C-B74C6D8278E9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1D5C3852-7FE8-49CE-BD8D-A142B7515581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45245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8F597AA3-8902-459A-BB0A-1C03B51549DB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45245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C85F0A98-5F4C-45E3-9FA4-B14FA28BF48F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D874B736-ACC0-4A90-B9A0-75C87CFA6D79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C8512193-14C2-4903-86C8-9955589A98F8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95680CEF-5597-46AD-A947-832692B522F4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422ED413-FA9B-42F0-99FA-80122EE2F7CD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17048186-73FA-4A3E-AF73-4DC18950D301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7443E810-86E7-4819-AE55-9A091A8F87D7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155D3E8F-A955-44C2-A829-4EE50712DD26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F23DA436-38C3-479F-AAE6-DB1722ACC51D}"/>
            </a:ext>
          </a:extLst>
        </xdr:cNvPr>
        <xdr:cNvSpPr txBox="1">
          <a:spLocks noChangeArrowheads="1"/>
        </xdr:cNvSpPr>
      </xdr:nvSpPr>
      <xdr:spPr bwMode="auto">
        <a:xfrm>
          <a:off x="14506575" y="42081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61BD1F30-491E-48C9-AC28-1485199C7005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300FA7A5-8BB8-4D35-A872-4D74295870EE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xmlns="" id="{5A182686-FFD7-4EB6-A1A2-8ABF4C4A19DF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xmlns="" id="{85064EAD-D10E-446D-A3F3-B33C8383605D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xmlns="" id="{A9EDBE7E-D6C0-4FC8-91F1-8FAD74D7A4A4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xmlns="" id="{450D260F-E5E6-4E1B-961D-92DAB981DD66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xmlns="" id="{BE7A82AC-A3DC-4E6F-BDB9-988721E0042B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xmlns="" id="{3E449CD3-E078-42A0-B12D-AB9B713DC495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xmlns="" id="{E4E53596-4414-4716-856C-E9E881D48D35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xmlns="" id="{26F69407-0A33-4856-9D6F-1FC79CDFF319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xmlns="" id="{493544AD-6DF2-43D8-9F99-42E4A6406A28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xmlns="" id="{B2A6172F-63C0-4FC5-85E4-7652FDB9A955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B8FAE9C5-28E8-4986-9A97-FD0E9FEC7803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xmlns="" id="{8A11BA1D-4E91-4B7A-AAF5-2D36C42D5751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xmlns="" id="{B3044988-B76F-4BAB-B556-5429BF041872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xmlns="" id="{BEC20CD0-4AF2-49B9-BFCF-E5AD96C8FFF2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xmlns="" id="{101DEE2F-3FC9-436D-9F97-0E8BF09C08E4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xmlns="" id="{293AFE9F-5F6F-4294-99B7-336C4B55E571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xmlns="" id="{E2C341B5-C4D0-4E13-ABB1-127E396B891A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xmlns="" id="{0B717FE2-F8EB-477C-84A6-0EC2DB1FC848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xmlns="" id="{5AE737B3-E73C-4E75-BCB4-626D81829CB6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xmlns="" id="{A2D91B67-7665-4506-B0C5-F7886DB0EEED}"/>
            </a:ext>
          </a:extLst>
        </xdr:cNvPr>
        <xdr:cNvSpPr txBox="1">
          <a:spLocks noChangeArrowheads="1"/>
        </xdr:cNvSpPr>
      </xdr:nvSpPr>
      <xdr:spPr bwMode="auto">
        <a:xfrm>
          <a:off x="14506575" y="41871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xmlns="" id="{0E4CD434-30D6-4AD0-BF6B-B5D78684F72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xmlns="" id="{011A833A-A79F-46CC-AB7F-1A646F9B871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xmlns="" id="{CAEBD273-DA8D-42A2-96BA-63C6E5890E0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3" name="Text Box 7">
          <a:extLst>
            <a:ext uri="{FF2B5EF4-FFF2-40B4-BE49-F238E27FC236}">
              <a16:creationId xmlns:a16="http://schemas.microsoft.com/office/drawing/2014/main" xmlns="" id="{B5473A63-B263-4563-A130-354E6843905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xmlns="" id="{33AD5567-2158-4296-881D-841330E8DE8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xmlns="" id="{CD707852-4CF6-4509-9ABC-6306B5742DA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xmlns="" id="{64FC98C7-A1D2-415B-A9D8-AE5B4DC6A74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xmlns="" id="{07093856-801D-4B7D-AE88-683C73AD302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xmlns="" id="{FE36B4A3-D84B-4614-B523-AFDDA11413A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xmlns="" id="{96699125-FB31-4AF3-82A8-AF0B2C4BFB0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247265</xdr:colOff>
      <xdr:row>4</xdr:row>
      <xdr:rowOff>133851</xdr:rowOff>
    </xdr:to>
    <xdr:pic>
      <xdr:nvPicPr>
        <xdr:cNvPr id="5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3CE7A337-944C-4555-B293-4CC49D8007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9571BEEE-CC86-45D7-A440-8D9F883BBA17}"/>
            </a:ext>
          </a:extLst>
        </xdr:cNvPr>
        <xdr:cNvSpPr txBox="1">
          <a:spLocks noChangeArrowheads="1"/>
        </xdr:cNvSpPr>
      </xdr:nvSpPr>
      <xdr:spPr bwMode="auto">
        <a:xfrm>
          <a:off x="14506575" y="5414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F1F8E744-7AC3-4700-B8AF-31706DFFD3F1}"/>
            </a:ext>
          </a:extLst>
        </xdr:cNvPr>
        <xdr:cNvSpPr txBox="1">
          <a:spLocks noChangeArrowheads="1"/>
        </xdr:cNvSpPr>
      </xdr:nvSpPr>
      <xdr:spPr bwMode="auto">
        <a:xfrm>
          <a:off x="14506575" y="5414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8D771061-6625-4720-BC50-E0C14273E5CE}"/>
            </a:ext>
          </a:extLst>
        </xdr:cNvPr>
        <xdr:cNvSpPr txBox="1">
          <a:spLocks noChangeArrowheads="1"/>
        </xdr:cNvSpPr>
      </xdr:nvSpPr>
      <xdr:spPr bwMode="auto">
        <a:xfrm>
          <a:off x="14506575" y="5414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8D12D40F-6540-4B91-A341-9281E7D2FFEB}"/>
            </a:ext>
          </a:extLst>
        </xdr:cNvPr>
        <xdr:cNvSpPr txBox="1">
          <a:spLocks noChangeArrowheads="1"/>
        </xdr:cNvSpPr>
      </xdr:nvSpPr>
      <xdr:spPr bwMode="auto">
        <a:xfrm>
          <a:off x="14506575" y="54149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E8E3C4B6-F750-4626-A325-CEE59E6F2A4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A6922872-DAB4-4D13-9851-BA7FA07FDBD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455BFB1F-0C22-4BB3-AEF0-B61F2925597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8335BBA4-FD22-4B4D-AA80-341BB08BCBC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7AA1D51F-4BBE-45DF-BF0D-C4D1CABF2E3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8B379DDD-D2AE-4AD5-9F67-F1022632061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C94F7B1C-A5BD-4EE0-8003-0E6007F5B2C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F312A3FC-CE66-47AB-A420-0AD57241530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90E30D4F-C111-4E54-9A68-1F4CE74452B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0EC3C49E-1C72-4FB6-890F-D297E750240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6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6389C54D-B86E-4076-B1AF-D13AD1BF8BB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5098AA94-27C6-4226-BFB1-849A98A2E20A}"/>
            </a:ext>
          </a:extLst>
        </xdr:cNvPr>
        <xdr:cNvSpPr txBox="1">
          <a:spLocks noChangeArrowheads="1"/>
        </xdr:cNvSpPr>
      </xdr:nvSpPr>
      <xdr:spPr bwMode="auto">
        <a:xfrm>
          <a:off x="14506575" y="65941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32C9E55F-B04A-44E7-97BA-73E894D9FDF1}"/>
            </a:ext>
          </a:extLst>
        </xdr:cNvPr>
        <xdr:cNvSpPr txBox="1">
          <a:spLocks noChangeArrowheads="1"/>
        </xdr:cNvSpPr>
      </xdr:nvSpPr>
      <xdr:spPr bwMode="auto">
        <a:xfrm>
          <a:off x="14506575" y="65941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3622BE95-41BE-4B91-8102-1E00A556D82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AD99FB3E-DA80-4758-AB78-0BD5B7C96E2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B6B80DB6-4D8D-44C5-9F82-5818B6B1217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CFA8FAE1-7634-423E-B400-13D13B14ACA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C6E7C549-5605-4643-B3DE-C0C178D292F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C5056AA3-23A9-48D9-80AF-BC489648289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FA1677FC-FF45-4993-809E-0B32A51E435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21538D4C-FD5B-4C64-AE18-08002A2E7B0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360C2366-5264-4937-8504-D2EB900B835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D6FFB6BA-3421-4F16-BC80-0D64CCE3153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4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B4249F61-6C3F-44C4-BB12-96C56B02856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FB328CEE-61AB-4627-936C-DEC256917D27}"/>
            </a:ext>
          </a:extLst>
        </xdr:cNvPr>
        <xdr:cNvSpPr txBox="1">
          <a:spLocks noChangeArrowheads="1"/>
        </xdr:cNvSpPr>
      </xdr:nvSpPr>
      <xdr:spPr bwMode="auto">
        <a:xfrm>
          <a:off x="14506575" y="830675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46AB8A1A-E216-4D79-8BF4-7004FE26E0A9}"/>
            </a:ext>
          </a:extLst>
        </xdr:cNvPr>
        <xdr:cNvSpPr txBox="1">
          <a:spLocks noChangeArrowheads="1"/>
        </xdr:cNvSpPr>
      </xdr:nvSpPr>
      <xdr:spPr bwMode="auto">
        <a:xfrm>
          <a:off x="14506575" y="830675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77B83ABE-EBDD-44CF-A7A2-26C59EEA8984}"/>
            </a:ext>
          </a:extLst>
        </xdr:cNvPr>
        <xdr:cNvSpPr txBox="1">
          <a:spLocks noChangeArrowheads="1"/>
        </xdr:cNvSpPr>
      </xdr:nvSpPr>
      <xdr:spPr bwMode="auto">
        <a:xfrm>
          <a:off x="14506575" y="83277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9F21DC71-FB44-4489-AC3A-80DE1677B0C5}"/>
            </a:ext>
          </a:extLst>
        </xdr:cNvPr>
        <xdr:cNvSpPr txBox="1">
          <a:spLocks noChangeArrowheads="1"/>
        </xdr:cNvSpPr>
      </xdr:nvSpPr>
      <xdr:spPr bwMode="auto">
        <a:xfrm>
          <a:off x="14506575" y="83277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604408D4-6140-46AE-9F7C-1CA25FCA0B34}"/>
            </a:ext>
          </a:extLst>
        </xdr:cNvPr>
        <xdr:cNvSpPr txBox="1">
          <a:spLocks noChangeArrowheads="1"/>
        </xdr:cNvSpPr>
      </xdr:nvSpPr>
      <xdr:spPr bwMode="auto">
        <a:xfrm>
          <a:off x="14506575" y="83277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077E0363-1C6B-434F-95E3-92459CB63716}"/>
            </a:ext>
          </a:extLst>
        </xdr:cNvPr>
        <xdr:cNvSpPr txBox="1">
          <a:spLocks noChangeArrowheads="1"/>
        </xdr:cNvSpPr>
      </xdr:nvSpPr>
      <xdr:spPr bwMode="auto">
        <a:xfrm>
          <a:off x="14506575" y="83277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C943978D-C865-42D8-B332-3617D11B513E}"/>
            </a:ext>
          </a:extLst>
        </xdr:cNvPr>
        <xdr:cNvSpPr txBox="1">
          <a:spLocks noChangeArrowheads="1"/>
        </xdr:cNvSpPr>
      </xdr:nvSpPr>
      <xdr:spPr bwMode="auto">
        <a:xfrm>
          <a:off x="14506575" y="83277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C2CC23DC-299F-4DE1-B870-CC8C5F803EAD}"/>
            </a:ext>
          </a:extLst>
        </xdr:cNvPr>
        <xdr:cNvSpPr txBox="1">
          <a:spLocks noChangeArrowheads="1"/>
        </xdr:cNvSpPr>
      </xdr:nvSpPr>
      <xdr:spPr bwMode="auto">
        <a:xfrm>
          <a:off x="14506575" y="83277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721CB51B-94EC-4672-A15B-9DADD22FF30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8372C635-5796-4E4C-A750-3616D754A5E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EFC39D55-57A1-4188-90D4-025BBD00F94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42619739-3307-4EAB-9CCA-BECDF68895E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F910D405-1B2F-4EDB-9B0A-A59945657BC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42C4F4F8-F985-44F6-A09E-884B1CDEDC2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7C9AE446-854F-49A2-90AF-3D8A7EFECB0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B9DEC409-8112-43B4-BF76-B32C0D5527A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5E8506E4-2AE3-4DBF-BF47-B4C83F3E847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DAE9832B-F7E8-4A54-B4E6-430E2659B26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D96F80DA-D52D-4C11-862C-E4F5082E60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27C5B022-54F4-49F2-88E0-37483A1872FD}"/>
            </a:ext>
          </a:extLst>
        </xdr:cNvPr>
        <xdr:cNvSpPr txBox="1">
          <a:spLocks noChangeArrowheads="1"/>
        </xdr:cNvSpPr>
      </xdr:nvSpPr>
      <xdr:spPr bwMode="auto">
        <a:xfrm>
          <a:off x="14506575" y="95364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6003BF25-4EC9-4B16-895A-7FCEE73734F1}"/>
            </a:ext>
          </a:extLst>
        </xdr:cNvPr>
        <xdr:cNvSpPr txBox="1">
          <a:spLocks noChangeArrowheads="1"/>
        </xdr:cNvSpPr>
      </xdr:nvSpPr>
      <xdr:spPr bwMode="auto">
        <a:xfrm>
          <a:off x="14506575" y="95364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7AE7643A-1453-467A-8548-D2EA5DF5FAA7}"/>
            </a:ext>
          </a:extLst>
        </xdr:cNvPr>
        <xdr:cNvSpPr txBox="1">
          <a:spLocks noChangeArrowheads="1"/>
        </xdr:cNvSpPr>
      </xdr:nvSpPr>
      <xdr:spPr bwMode="auto">
        <a:xfrm>
          <a:off x="14506575" y="95364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4837155E-0E79-4973-9EB7-A68745821E9C}"/>
            </a:ext>
          </a:extLst>
        </xdr:cNvPr>
        <xdr:cNvSpPr txBox="1">
          <a:spLocks noChangeArrowheads="1"/>
        </xdr:cNvSpPr>
      </xdr:nvSpPr>
      <xdr:spPr bwMode="auto">
        <a:xfrm>
          <a:off x="14506575" y="953643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67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E85EF001-98DE-42AA-9158-5EBABF0F3560}"/>
            </a:ext>
          </a:extLst>
        </xdr:cNvPr>
        <xdr:cNvSpPr txBox="1">
          <a:spLocks noChangeArrowheads="1"/>
        </xdr:cNvSpPr>
      </xdr:nvSpPr>
      <xdr:spPr bwMode="auto">
        <a:xfrm>
          <a:off x="14506575" y="105946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67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ABE907DB-AFC0-4D73-A0DD-A232DA2743A8}"/>
            </a:ext>
          </a:extLst>
        </xdr:cNvPr>
        <xdr:cNvSpPr txBox="1">
          <a:spLocks noChangeArrowheads="1"/>
        </xdr:cNvSpPr>
      </xdr:nvSpPr>
      <xdr:spPr bwMode="auto">
        <a:xfrm>
          <a:off x="14506575" y="105946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67</xdr:row>
      <xdr:rowOff>0</xdr:rowOff>
    </xdr:from>
    <xdr:ext cx="76200" cy="238125"/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xmlns="" id="{11DF0998-E4CD-4293-8BF9-1F708B27D0F8}"/>
            </a:ext>
          </a:extLst>
        </xdr:cNvPr>
        <xdr:cNvSpPr txBox="1">
          <a:spLocks noChangeArrowheads="1"/>
        </xdr:cNvSpPr>
      </xdr:nvSpPr>
      <xdr:spPr bwMode="auto">
        <a:xfrm>
          <a:off x="14506575" y="105946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67</xdr:row>
      <xdr:rowOff>0</xdr:rowOff>
    </xdr:from>
    <xdr:ext cx="76200" cy="238125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xmlns="" id="{D70E0AB1-0FD5-4698-8E3D-A941AEAFC31B}"/>
            </a:ext>
          </a:extLst>
        </xdr:cNvPr>
        <xdr:cNvSpPr txBox="1">
          <a:spLocks noChangeArrowheads="1"/>
        </xdr:cNvSpPr>
      </xdr:nvSpPr>
      <xdr:spPr bwMode="auto">
        <a:xfrm>
          <a:off x="14506575" y="105946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119</xdr:row>
      <xdr:rowOff>0</xdr:rowOff>
    </xdr:from>
    <xdr:ext cx="76200" cy="23812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xmlns="" id="{1ECDC8CF-4CF5-4112-9DBF-DDC5FD95F172}"/>
            </a:ext>
          </a:extLst>
        </xdr:cNvPr>
        <xdr:cNvSpPr txBox="1">
          <a:spLocks noChangeArrowheads="1"/>
        </xdr:cNvSpPr>
      </xdr:nvSpPr>
      <xdr:spPr bwMode="auto">
        <a:xfrm>
          <a:off x="14506575" y="116633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119</xdr:row>
      <xdr:rowOff>0</xdr:rowOff>
    </xdr:from>
    <xdr:ext cx="76200" cy="23812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xmlns="" id="{65BD05AF-28A6-4973-925F-814093145857}"/>
            </a:ext>
          </a:extLst>
        </xdr:cNvPr>
        <xdr:cNvSpPr txBox="1">
          <a:spLocks noChangeArrowheads="1"/>
        </xdr:cNvSpPr>
      </xdr:nvSpPr>
      <xdr:spPr bwMode="auto">
        <a:xfrm>
          <a:off x="14506575" y="116633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119</xdr:row>
      <xdr:rowOff>0</xdr:rowOff>
    </xdr:from>
    <xdr:ext cx="76200" cy="238125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xmlns="" id="{41197EFA-0DF6-4A1E-8EF6-DB73192525E7}"/>
            </a:ext>
          </a:extLst>
        </xdr:cNvPr>
        <xdr:cNvSpPr txBox="1">
          <a:spLocks noChangeArrowheads="1"/>
        </xdr:cNvSpPr>
      </xdr:nvSpPr>
      <xdr:spPr bwMode="auto">
        <a:xfrm>
          <a:off x="14506575" y="116633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119</xdr:row>
      <xdr:rowOff>0</xdr:rowOff>
    </xdr:from>
    <xdr:ext cx="76200" cy="23812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xmlns="" id="{494167E9-F30A-472A-8EB7-8CB2014DFFFA}"/>
            </a:ext>
          </a:extLst>
        </xdr:cNvPr>
        <xdr:cNvSpPr txBox="1">
          <a:spLocks noChangeArrowheads="1"/>
        </xdr:cNvSpPr>
      </xdr:nvSpPr>
      <xdr:spPr bwMode="auto">
        <a:xfrm>
          <a:off x="14506575" y="1166336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B8D6CDF4-AF26-426E-92A3-05A5A88B3A7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4C683927-B4EA-4C8B-8212-DAD665FC0CA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C884AAD6-6F6F-4472-9B16-CA19E5974D8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0AF887E4-2FA1-4177-98C2-D19D8084D1A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75687E60-6271-46FC-8498-606BC3EA009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79594235-16CB-4D4B-8E2F-2A8E2422565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17EB9070-8EFA-467B-9DE2-3776C0E42C4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0136769D-2177-4E00-A25C-204BB664C1E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50FA8795-DC42-4C75-8F65-FA2EAF372FD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0C4AAD91-F9C8-42AE-8597-4195D1A2463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2</xdr:row>
      <xdr:rowOff>142875</xdr:rowOff>
    </xdr:to>
    <xdr:pic>
      <xdr:nvPicPr>
        <xdr:cNvPr id="12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93CE9DB4-6F96-4B2C-9490-ECBBB8AB95D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933" y="66842"/>
          <a:ext cx="1244100" cy="6157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xmlns="" id="{42E67A7C-23AE-459B-8896-05C8D7C7F1E9}"/>
            </a:ext>
          </a:extLst>
        </xdr:cNvPr>
        <xdr:cNvSpPr txBox="1">
          <a:spLocks noChangeArrowheads="1"/>
        </xdr:cNvSpPr>
      </xdr:nvSpPr>
      <xdr:spPr bwMode="auto">
        <a:xfrm>
          <a:off x="13192125" y="4158710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xmlns="" id="{EC13C0AF-3B1B-464A-AA54-B09DD07C6754}"/>
            </a:ext>
          </a:extLst>
        </xdr:cNvPr>
        <xdr:cNvSpPr txBox="1">
          <a:spLocks noChangeArrowheads="1"/>
        </xdr:cNvSpPr>
      </xdr:nvSpPr>
      <xdr:spPr bwMode="auto">
        <a:xfrm>
          <a:off x="13192125" y="4158710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xmlns="" id="{1B15205B-0587-48F2-BADB-8D26FD8FC648}"/>
            </a:ext>
          </a:extLst>
        </xdr:cNvPr>
        <xdr:cNvSpPr txBox="1">
          <a:spLocks noChangeArrowheads="1"/>
        </xdr:cNvSpPr>
      </xdr:nvSpPr>
      <xdr:spPr bwMode="auto">
        <a:xfrm>
          <a:off x="13192125" y="4158710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xmlns="" id="{2D71A2AD-B259-4D9F-9921-51E2A4966D54}"/>
            </a:ext>
          </a:extLst>
        </xdr:cNvPr>
        <xdr:cNvSpPr txBox="1">
          <a:spLocks noChangeArrowheads="1"/>
        </xdr:cNvSpPr>
      </xdr:nvSpPr>
      <xdr:spPr bwMode="auto">
        <a:xfrm>
          <a:off x="13192125" y="4158710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xmlns="" id="{C67176B3-C4C9-454C-835A-26BDA80B3707}"/>
            </a:ext>
          </a:extLst>
        </xdr:cNvPr>
        <xdr:cNvSpPr txBox="1">
          <a:spLocks noChangeArrowheads="1"/>
        </xdr:cNvSpPr>
      </xdr:nvSpPr>
      <xdr:spPr bwMode="auto">
        <a:xfrm>
          <a:off x="13192125" y="4158710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xmlns="" id="{28E7A796-C11E-4C1B-BC8A-5F96266B60C6}"/>
            </a:ext>
          </a:extLst>
        </xdr:cNvPr>
        <xdr:cNvSpPr txBox="1">
          <a:spLocks noChangeArrowheads="1"/>
        </xdr:cNvSpPr>
      </xdr:nvSpPr>
      <xdr:spPr bwMode="auto">
        <a:xfrm>
          <a:off x="13192125" y="4158710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xmlns="" id="{01E7FB57-271C-44C7-8710-7A2F5F944675}"/>
            </a:ext>
          </a:extLst>
        </xdr:cNvPr>
        <xdr:cNvSpPr txBox="1">
          <a:spLocks noChangeArrowheads="1"/>
        </xdr:cNvSpPr>
      </xdr:nvSpPr>
      <xdr:spPr bwMode="auto">
        <a:xfrm>
          <a:off x="13192125" y="4158710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xmlns="" id="{4CC3865B-8FFD-4BD2-A82C-AF00FD80CA81}"/>
            </a:ext>
          </a:extLst>
        </xdr:cNvPr>
        <xdr:cNvSpPr txBox="1">
          <a:spLocks noChangeArrowheads="1"/>
        </xdr:cNvSpPr>
      </xdr:nvSpPr>
      <xdr:spPr bwMode="auto">
        <a:xfrm>
          <a:off x="13192125" y="4158710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2</xdr:row>
      <xdr:rowOff>242161</xdr:rowOff>
    </xdr:to>
    <xdr:pic>
      <xdr:nvPicPr>
        <xdr:cNvPr id="42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C30C5929-A34D-4BE2-879C-E7D77DE9BC7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014" y="66842"/>
          <a:ext cx="1247059" cy="7242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800A260A-3981-45CD-9495-4ECDAEBCDADF}"/>
            </a:ext>
          </a:extLst>
        </xdr:cNvPr>
        <xdr:cNvSpPr txBox="1">
          <a:spLocks noChangeArrowheads="1"/>
        </xdr:cNvSpPr>
      </xdr:nvSpPr>
      <xdr:spPr bwMode="auto">
        <a:xfrm>
          <a:off x="14506575" y="130473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2DF21D07-6662-45E7-A692-100023C083E5}"/>
            </a:ext>
          </a:extLst>
        </xdr:cNvPr>
        <xdr:cNvSpPr txBox="1">
          <a:spLocks noChangeArrowheads="1"/>
        </xdr:cNvSpPr>
      </xdr:nvSpPr>
      <xdr:spPr bwMode="auto">
        <a:xfrm>
          <a:off x="14506575" y="130473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C4585E3D-29A7-4409-AD78-F6940F4D3813}"/>
            </a:ext>
          </a:extLst>
        </xdr:cNvPr>
        <xdr:cNvSpPr txBox="1">
          <a:spLocks noChangeArrowheads="1"/>
        </xdr:cNvSpPr>
      </xdr:nvSpPr>
      <xdr:spPr bwMode="auto">
        <a:xfrm>
          <a:off x="14506575" y="130473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516F474E-62BF-4001-8835-523C67F4B37F}"/>
            </a:ext>
          </a:extLst>
        </xdr:cNvPr>
        <xdr:cNvSpPr txBox="1">
          <a:spLocks noChangeArrowheads="1"/>
        </xdr:cNvSpPr>
      </xdr:nvSpPr>
      <xdr:spPr bwMode="auto">
        <a:xfrm>
          <a:off x="14506575" y="130473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D0BD1D96-999C-4BD3-A29A-427CFC4CC430}"/>
            </a:ext>
          </a:extLst>
        </xdr:cNvPr>
        <xdr:cNvSpPr txBox="1">
          <a:spLocks noChangeArrowheads="1"/>
        </xdr:cNvSpPr>
      </xdr:nvSpPr>
      <xdr:spPr bwMode="auto">
        <a:xfrm>
          <a:off x="14506575" y="130473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365375AA-EC30-4428-87AF-6C327FEF4E9A}"/>
            </a:ext>
          </a:extLst>
        </xdr:cNvPr>
        <xdr:cNvSpPr txBox="1">
          <a:spLocks noChangeArrowheads="1"/>
        </xdr:cNvSpPr>
      </xdr:nvSpPr>
      <xdr:spPr bwMode="auto">
        <a:xfrm>
          <a:off x="14506575" y="130473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F84C4ABA-FE09-4973-B98D-4EFB28AD69E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DE56808F-77D4-4431-82D6-C83CBF77D4B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7D8D008B-D46A-4CCE-9DC6-7A5560226CE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99215316-6AB3-48AA-8F35-07DFC2CDF24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5AFF2315-78FA-4EA7-B69E-94B3581E712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5F851CEA-EAE4-4D7D-8196-C2F80AFF441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5F5659C3-F4C5-4837-BA56-FE3576572E4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A52DFAF6-731D-4628-BA7A-4F099DFF30D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02927BF3-13B0-47B2-88B9-A90FEFE5035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9C9BBD21-FAD7-4088-B456-85BB3B9F8DB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8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6C0F13D5-3E78-4191-BA2E-A0B4427E38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E5A26B38-8013-4011-92D4-202E9B833997}"/>
            </a:ext>
          </a:extLst>
        </xdr:cNvPr>
        <xdr:cNvSpPr txBox="1">
          <a:spLocks noChangeArrowheads="1"/>
        </xdr:cNvSpPr>
      </xdr:nvSpPr>
      <xdr:spPr bwMode="auto">
        <a:xfrm>
          <a:off x="14506575" y="1420939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0FA4776E-2CBF-4491-A338-2082B27AB9C5}"/>
            </a:ext>
          </a:extLst>
        </xdr:cNvPr>
        <xdr:cNvSpPr txBox="1">
          <a:spLocks noChangeArrowheads="1"/>
        </xdr:cNvSpPr>
      </xdr:nvSpPr>
      <xdr:spPr bwMode="auto">
        <a:xfrm>
          <a:off x="14506575" y="1420939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44C22C51-387B-4919-A81F-C23E94E3E23C}"/>
            </a:ext>
          </a:extLst>
        </xdr:cNvPr>
        <xdr:cNvSpPr txBox="1">
          <a:spLocks noChangeArrowheads="1"/>
        </xdr:cNvSpPr>
      </xdr:nvSpPr>
      <xdr:spPr bwMode="auto">
        <a:xfrm>
          <a:off x="14506575" y="1420939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5F047C33-197D-44C8-8120-A8BCFE179CE9}"/>
            </a:ext>
          </a:extLst>
        </xdr:cNvPr>
        <xdr:cNvSpPr txBox="1">
          <a:spLocks noChangeArrowheads="1"/>
        </xdr:cNvSpPr>
      </xdr:nvSpPr>
      <xdr:spPr bwMode="auto">
        <a:xfrm>
          <a:off x="14506575" y="1420939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6B10BF66-3F28-4329-B4CA-21F1F760D398}"/>
            </a:ext>
          </a:extLst>
        </xdr:cNvPr>
        <xdr:cNvSpPr txBox="1">
          <a:spLocks noChangeArrowheads="1"/>
        </xdr:cNvSpPr>
      </xdr:nvSpPr>
      <xdr:spPr bwMode="auto">
        <a:xfrm>
          <a:off x="14506575" y="1420939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626EC513-4C3D-44BA-A264-B897EFAADE47}"/>
            </a:ext>
          </a:extLst>
        </xdr:cNvPr>
        <xdr:cNvSpPr txBox="1">
          <a:spLocks noChangeArrowheads="1"/>
        </xdr:cNvSpPr>
      </xdr:nvSpPr>
      <xdr:spPr bwMode="auto">
        <a:xfrm>
          <a:off x="14506575" y="1420939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B6A5DFBB-7F13-4C9E-AC84-42758008F49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7D125EB6-FB5B-4EC2-96D7-84F64EA6A8D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EE6EAA59-809A-43C4-8C38-B4E7ABEAA9A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56AD67F1-AB45-4F28-A1FA-297DAA1F15C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681B704C-EA42-4D48-B69E-1E5C05FD683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8B7B1381-A296-4428-AECB-2F5BC4B717F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2212A9B3-A155-4AD7-9633-6549F9C21CA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21CC16BA-26B4-4E1B-93DC-86A45A51ACB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879A3D34-B465-4783-B525-85DC978D904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533764FF-D77A-43A1-ACE7-187783652DB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8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B3FA31C9-F203-438B-8B73-83401A5D343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3E0183DD-75C2-4F72-A83A-488EA0A881F7}"/>
            </a:ext>
          </a:extLst>
        </xdr:cNvPr>
        <xdr:cNvSpPr txBox="1">
          <a:spLocks noChangeArrowheads="1"/>
        </xdr:cNvSpPr>
      </xdr:nvSpPr>
      <xdr:spPr bwMode="auto">
        <a:xfrm>
          <a:off x="14506575" y="153876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A911FB36-58AA-4F9E-97A4-FFF2FC663351}"/>
            </a:ext>
          </a:extLst>
        </xdr:cNvPr>
        <xdr:cNvSpPr txBox="1">
          <a:spLocks noChangeArrowheads="1"/>
        </xdr:cNvSpPr>
      </xdr:nvSpPr>
      <xdr:spPr bwMode="auto">
        <a:xfrm>
          <a:off x="14506575" y="153876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83E8440E-FC1C-4ABF-AA93-E57BEB3544EA}"/>
            </a:ext>
          </a:extLst>
        </xdr:cNvPr>
        <xdr:cNvSpPr txBox="1">
          <a:spLocks noChangeArrowheads="1"/>
        </xdr:cNvSpPr>
      </xdr:nvSpPr>
      <xdr:spPr bwMode="auto">
        <a:xfrm>
          <a:off x="14506575" y="153876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630325FE-A4AE-4870-A9F2-75C103FC1FBB}"/>
            </a:ext>
          </a:extLst>
        </xdr:cNvPr>
        <xdr:cNvSpPr txBox="1">
          <a:spLocks noChangeArrowheads="1"/>
        </xdr:cNvSpPr>
      </xdr:nvSpPr>
      <xdr:spPr bwMode="auto">
        <a:xfrm>
          <a:off x="14506575" y="153876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C24B94C7-8097-444A-A0A3-28E16D42B824}"/>
            </a:ext>
          </a:extLst>
        </xdr:cNvPr>
        <xdr:cNvSpPr txBox="1">
          <a:spLocks noChangeArrowheads="1"/>
        </xdr:cNvSpPr>
      </xdr:nvSpPr>
      <xdr:spPr bwMode="auto">
        <a:xfrm>
          <a:off x="14506575" y="153876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AC79E924-F73E-4534-971D-96994025EB74}"/>
            </a:ext>
          </a:extLst>
        </xdr:cNvPr>
        <xdr:cNvSpPr txBox="1">
          <a:spLocks noChangeArrowheads="1"/>
        </xdr:cNvSpPr>
      </xdr:nvSpPr>
      <xdr:spPr bwMode="auto">
        <a:xfrm>
          <a:off x="14506575" y="1538763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761B9B96-5283-4026-8352-7FCAC6C5F1F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53F79C4B-7BB1-4377-B53C-5A933421C22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D22A62BF-DF6A-402C-8CAB-B43BE8F63BF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761B2C53-25AA-441A-A2CD-7E4E51F075C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FBDB8DC2-3C0F-4ED1-A210-A1665590C3D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2E5D8F28-6932-4AAD-932E-8385A336696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807298B4-BA3D-4077-B7D3-0DA4D558003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54FCE180-5C9D-47CB-8D8E-F7BD3A3E03B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FD62168E-6FC4-4B58-8DDF-8AFD5201420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632572B3-50DF-4FD8-AF2A-75093B330C4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8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EF2E795C-BC08-4A79-AA21-E0AF3F4C220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0CAA04AC-CD07-4558-BF01-255CE7FF44D1}"/>
            </a:ext>
          </a:extLst>
        </xdr:cNvPr>
        <xdr:cNvSpPr txBox="1">
          <a:spLocks noChangeArrowheads="1"/>
        </xdr:cNvSpPr>
      </xdr:nvSpPr>
      <xdr:spPr bwMode="auto">
        <a:xfrm>
          <a:off x="14506575" y="165830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97D88871-3FC9-4637-97E8-99B96B5548DC}"/>
            </a:ext>
          </a:extLst>
        </xdr:cNvPr>
        <xdr:cNvSpPr txBox="1">
          <a:spLocks noChangeArrowheads="1"/>
        </xdr:cNvSpPr>
      </xdr:nvSpPr>
      <xdr:spPr bwMode="auto">
        <a:xfrm>
          <a:off x="14506575" y="165830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30236EAD-271E-426E-9441-F83895A5A31E}"/>
            </a:ext>
          </a:extLst>
        </xdr:cNvPr>
        <xdr:cNvSpPr txBox="1">
          <a:spLocks noChangeArrowheads="1"/>
        </xdr:cNvSpPr>
      </xdr:nvSpPr>
      <xdr:spPr bwMode="auto">
        <a:xfrm>
          <a:off x="14506575" y="165830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D0CE07ED-5111-4BE9-B832-9D1E371A93FE}"/>
            </a:ext>
          </a:extLst>
        </xdr:cNvPr>
        <xdr:cNvSpPr txBox="1">
          <a:spLocks noChangeArrowheads="1"/>
        </xdr:cNvSpPr>
      </xdr:nvSpPr>
      <xdr:spPr bwMode="auto">
        <a:xfrm>
          <a:off x="14506575" y="165830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7C87E198-D52B-4A16-922C-84E352BE0FBC}"/>
            </a:ext>
          </a:extLst>
        </xdr:cNvPr>
        <xdr:cNvSpPr txBox="1">
          <a:spLocks noChangeArrowheads="1"/>
        </xdr:cNvSpPr>
      </xdr:nvSpPr>
      <xdr:spPr bwMode="auto">
        <a:xfrm>
          <a:off x="14506575" y="165830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738C65EB-5132-4074-98C8-C0A706B5F183}"/>
            </a:ext>
          </a:extLst>
        </xdr:cNvPr>
        <xdr:cNvSpPr txBox="1">
          <a:spLocks noChangeArrowheads="1"/>
        </xdr:cNvSpPr>
      </xdr:nvSpPr>
      <xdr:spPr bwMode="auto">
        <a:xfrm>
          <a:off x="14506575" y="165830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AB9610CD-DC6C-461B-BF8F-184B4CA34D7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2E8C6E8B-0B7F-4491-B851-6BA43250E96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42CB40F9-8A7C-4032-A66C-15B62B1E396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5B284EB3-DABF-493E-BD81-0F5818FF8D2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A9D68D00-6AD8-4363-BEF6-6A492A37813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7EDD60DF-022E-4638-8B47-FD9EAA00E98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C12DE107-E643-4624-A2B8-EEC3B098D45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4BD25102-0B05-4BFB-8F61-1E4A55F6869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AF2060FC-C285-4430-873D-42BBEC7B584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9EE269D0-2BCA-4787-BB6B-E56783DBF75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8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28FD8C0C-2267-4A2E-9642-F6F55865A8B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F0D2341F-00EA-40FE-A3F9-54EDAF508003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E51907F3-88D1-4F7B-A765-7AEC948CF0E6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xmlns="" id="{407CD264-EF77-4A95-8263-33E30758D0D6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xmlns="" id="{6ECF39F4-28D9-468F-B7D0-44E02A04C40C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xmlns="" id="{1B7A7E17-9271-4171-98FB-D0D963E658CE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xmlns="" id="{32894807-1F9C-4F61-B0AF-B7308AEF0059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xmlns="" id="{6A2B41B0-F9DE-4263-82C3-26CAD7F95B86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xmlns="" id="{928CB57E-E9D2-482C-AA25-117F22351A73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xmlns="" id="{D1E6F373-E05A-4D45-B195-1E3A08C09CFD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xmlns="" id="{95A28578-C9E0-4FB8-A66B-A90420CF6396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xmlns="" id="{122FBDDE-A5EE-45F9-B9B3-38E6F8B810D8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xmlns="" id="{28E63885-9B06-48DF-850D-A0602A398660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F732DA3B-9F51-45D6-A276-F4CD2CB36E62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xmlns="" id="{B55BE500-E009-4100-8182-3B1D42CB7634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xmlns="" id="{4CD75D61-4232-4B70-A619-89C6C53727D4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xmlns="" id="{FDD7D793-98D2-4654-910F-7C7670451035}"/>
            </a:ext>
          </a:extLst>
        </xdr:cNvPr>
        <xdr:cNvSpPr txBox="1">
          <a:spLocks noChangeArrowheads="1"/>
        </xdr:cNvSpPr>
      </xdr:nvSpPr>
      <xdr:spPr bwMode="auto">
        <a:xfrm>
          <a:off x="14506575" y="1777555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2A130DCF-B348-42E2-BC93-4EC76E0651C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22F8325C-A2E4-486C-9185-10A6CAB523D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A1DF63F-AE58-4D3A-BDF9-B4145AFF84B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DC0E9C5B-4D68-472F-8E44-8C763CFE7EC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33796272-05AE-4A50-A98A-2778985F04E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D27DE907-DCFC-46E9-99E4-8E9FAF26E15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43D1B9AF-0871-415F-A8D2-8D00AFE8B32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BF2DD94D-FB72-432E-8A80-E3F400010AA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DF44F6A1-05CC-4CFD-A0F4-F5BA53E0B54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88FD5028-F3E8-4922-8DFD-BD701202678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2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A6BE20A6-B415-47F3-988F-7CCDEB69991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498FC478-BC21-40BF-B7BB-F9C396061CFD}"/>
            </a:ext>
          </a:extLst>
        </xdr:cNvPr>
        <xdr:cNvSpPr txBox="1">
          <a:spLocks noChangeArrowheads="1"/>
        </xdr:cNvSpPr>
      </xdr:nvSpPr>
      <xdr:spPr bwMode="auto">
        <a:xfrm>
          <a:off x="14506575" y="19000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B1C545C7-CC12-4B3C-A316-6DA6AE60865F}"/>
            </a:ext>
          </a:extLst>
        </xdr:cNvPr>
        <xdr:cNvSpPr txBox="1">
          <a:spLocks noChangeArrowheads="1"/>
        </xdr:cNvSpPr>
      </xdr:nvSpPr>
      <xdr:spPr bwMode="auto">
        <a:xfrm>
          <a:off x="14506575" y="19000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E80B4286-3B4B-4A88-A3B3-33977A1E7D0A}"/>
            </a:ext>
          </a:extLst>
        </xdr:cNvPr>
        <xdr:cNvSpPr txBox="1">
          <a:spLocks noChangeArrowheads="1"/>
        </xdr:cNvSpPr>
      </xdr:nvSpPr>
      <xdr:spPr bwMode="auto">
        <a:xfrm>
          <a:off x="14506575" y="19000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CCCA0358-3CC5-431C-B292-5839DD545F7C}"/>
            </a:ext>
          </a:extLst>
        </xdr:cNvPr>
        <xdr:cNvSpPr txBox="1">
          <a:spLocks noChangeArrowheads="1"/>
        </xdr:cNvSpPr>
      </xdr:nvSpPr>
      <xdr:spPr bwMode="auto">
        <a:xfrm>
          <a:off x="14506575" y="19000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86ED1292-EB46-4BD2-88BA-6098D9C0E89B}"/>
            </a:ext>
          </a:extLst>
        </xdr:cNvPr>
        <xdr:cNvSpPr txBox="1">
          <a:spLocks noChangeArrowheads="1"/>
        </xdr:cNvSpPr>
      </xdr:nvSpPr>
      <xdr:spPr bwMode="auto">
        <a:xfrm>
          <a:off x="14506575" y="19000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CB3B98D4-2F64-457C-B613-92C480084DAD}"/>
            </a:ext>
          </a:extLst>
        </xdr:cNvPr>
        <xdr:cNvSpPr txBox="1">
          <a:spLocks noChangeArrowheads="1"/>
        </xdr:cNvSpPr>
      </xdr:nvSpPr>
      <xdr:spPr bwMode="auto">
        <a:xfrm>
          <a:off x="14506575" y="19000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34DB7530-891D-4123-80A5-9D540DF73351}"/>
            </a:ext>
          </a:extLst>
        </xdr:cNvPr>
        <xdr:cNvSpPr txBox="1">
          <a:spLocks noChangeArrowheads="1"/>
        </xdr:cNvSpPr>
      </xdr:nvSpPr>
      <xdr:spPr bwMode="auto">
        <a:xfrm>
          <a:off x="14506575" y="19000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679634F9-C82F-4E5F-A6BB-3CB5764E07F7}"/>
            </a:ext>
          </a:extLst>
        </xdr:cNvPr>
        <xdr:cNvSpPr txBox="1">
          <a:spLocks noChangeArrowheads="1"/>
        </xdr:cNvSpPr>
      </xdr:nvSpPr>
      <xdr:spPr bwMode="auto">
        <a:xfrm>
          <a:off x="14506575" y="1900047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39278B87-F060-47E0-9103-A2525C74559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DCBE00D5-3626-4CE6-B173-ACA93FE2E02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7B8DB4F5-76A5-4434-AAE2-F93E45E24BF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B2267047-EF77-4B49-8685-E52FF4D2D88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850B11E0-A6EF-4ECF-8BD9-3628D5C4C02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7B415259-77A5-48A0-A6EE-53F19D596B7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11D63E7D-A8D7-460E-B6FE-E036AF8EDEF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5B9E03AE-EA3C-4CF3-9876-BA72789595F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B24E024C-1880-4C59-920A-07B4DE4AE4B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1AB5CC36-28F7-4374-922A-F1A030513B4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8C9C6191-BE80-488B-A39D-739A7CEA370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812EB3C4-F9E0-457A-8478-1206D61091A2}"/>
            </a:ext>
          </a:extLst>
        </xdr:cNvPr>
        <xdr:cNvSpPr txBox="1">
          <a:spLocks noChangeArrowheads="1"/>
        </xdr:cNvSpPr>
      </xdr:nvSpPr>
      <xdr:spPr bwMode="auto">
        <a:xfrm>
          <a:off x="14506575" y="201425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B4A41CC6-06A8-4DBB-92D1-472865F6ED0B}"/>
            </a:ext>
          </a:extLst>
        </xdr:cNvPr>
        <xdr:cNvSpPr txBox="1">
          <a:spLocks noChangeArrowheads="1"/>
        </xdr:cNvSpPr>
      </xdr:nvSpPr>
      <xdr:spPr bwMode="auto">
        <a:xfrm>
          <a:off x="14506575" y="201425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E643B158-C963-48B4-B525-996CF7C81B36}"/>
            </a:ext>
          </a:extLst>
        </xdr:cNvPr>
        <xdr:cNvSpPr txBox="1">
          <a:spLocks noChangeArrowheads="1"/>
        </xdr:cNvSpPr>
      </xdr:nvSpPr>
      <xdr:spPr bwMode="auto">
        <a:xfrm>
          <a:off x="14506575" y="201425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3D2DE72C-9912-41B4-8F0B-8130EFDEC30E}"/>
            </a:ext>
          </a:extLst>
        </xdr:cNvPr>
        <xdr:cNvSpPr txBox="1">
          <a:spLocks noChangeArrowheads="1"/>
        </xdr:cNvSpPr>
      </xdr:nvSpPr>
      <xdr:spPr bwMode="auto">
        <a:xfrm>
          <a:off x="14506575" y="201425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745B0872-67CC-45CC-8E4D-4716757C675D}"/>
            </a:ext>
          </a:extLst>
        </xdr:cNvPr>
        <xdr:cNvSpPr txBox="1">
          <a:spLocks noChangeArrowheads="1"/>
        </xdr:cNvSpPr>
      </xdr:nvSpPr>
      <xdr:spPr bwMode="auto">
        <a:xfrm>
          <a:off x="14506575" y="201425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4DC39A52-4CFB-43A8-B35F-3C0BFE83E76E}"/>
            </a:ext>
          </a:extLst>
        </xdr:cNvPr>
        <xdr:cNvSpPr txBox="1">
          <a:spLocks noChangeArrowheads="1"/>
        </xdr:cNvSpPr>
      </xdr:nvSpPr>
      <xdr:spPr bwMode="auto">
        <a:xfrm>
          <a:off x="14506575" y="201425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C541B252-7D1D-4CB1-8BBF-F7CAC1256A10}"/>
            </a:ext>
          </a:extLst>
        </xdr:cNvPr>
        <xdr:cNvSpPr txBox="1">
          <a:spLocks noChangeArrowheads="1"/>
        </xdr:cNvSpPr>
      </xdr:nvSpPr>
      <xdr:spPr bwMode="auto">
        <a:xfrm>
          <a:off x="14506575" y="201425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4A19AC24-5280-4137-9086-EDC3F69F19F2}"/>
            </a:ext>
          </a:extLst>
        </xdr:cNvPr>
        <xdr:cNvSpPr txBox="1">
          <a:spLocks noChangeArrowheads="1"/>
        </xdr:cNvSpPr>
      </xdr:nvSpPr>
      <xdr:spPr bwMode="auto">
        <a:xfrm>
          <a:off x="14506575" y="2014251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74BE45F-C0E8-4381-BA49-4837389D843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CE48E83D-DCAE-4256-BDA0-842B01F1334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6DCF1DB1-5DC5-49FE-B2FD-AA577FAFCE2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FE2CC5E7-698F-4EEC-B58A-5F082EA06AF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1244F57D-5FA3-4400-869B-AB1077C585E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181B1984-47B4-41B8-A8D7-AE37B4E19D2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A572CEA2-A82A-47BC-9F93-B59C1C3ACB7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C3317E2C-A44F-4484-A941-2E68BFB5D68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A638C070-1589-4CC8-B4B1-CB406182279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F21417F-2652-47E2-9804-80C6D764836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D090409C-83F8-4596-922F-394A0EB38D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45070475-539E-4148-91ED-43720559BB64}"/>
            </a:ext>
          </a:extLst>
        </xdr:cNvPr>
        <xdr:cNvSpPr txBox="1">
          <a:spLocks noChangeArrowheads="1"/>
        </xdr:cNvSpPr>
      </xdr:nvSpPr>
      <xdr:spPr bwMode="auto">
        <a:xfrm>
          <a:off x="14506575" y="213121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1DAFF9DE-1B40-4D3D-8E73-4C5963C7F55B}"/>
            </a:ext>
          </a:extLst>
        </xdr:cNvPr>
        <xdr:cNvSpPr txBox="1">
          <a:spLocks noChangeArrowheads="1"/>
        </xdr:cNvSpPr>
      </xdr:nvSpPr>
      <xdr:spPr bwMode="auto">
        <a:xfrm>
          <a:off x="14506575" y="213121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2A70E98F-9ECC-4463-B06D-B5EEAA2580C1}"/>
            </a:ext>
          </a:extLst>
        </xdr:cNvPr>
        <xdr:cNvSpPr txBox="1">
          <a:spLocks noChangeArrowheads="1"/>
        </xdr:cNvSpPr>
      </xdr:nvSpPr>
      <xdr:spPr bwMode="auto">
        <a:xfrm>
          <a:off x="14506575" y="213121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720EE455-28F2-4EFD-A2EA-381896EDBD41}"/>
            </a:ext>
          </a:extLst>
        </xdr:cNvPr>
        <xdr:cNvSpPr txBox="1">
          <a:spLocks noChangeArrowheads="1"/>
        </xdr:cNvSpPr>
      </xdr:nvSpPr>
      <xdr:spPr bwMode="auto">
        <a:xfrm>
          <a:off x="14506575" y="213121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ED0CB476-402D-4F42-8649-A03A03DA37B8}"/>
            </a:ext>
          </a:extLst>
        </xdr:cNvPr>
        <xdr:cNvSpPr txBox="1">
          <a:spLocks noChangeArrowheads="1"/>
        </xdr:cNvSpPr>
      </xdr:nvSpPr>
      <xdr:spPr bwMode="auto">
        <a:xfrm>
          <a:off x="14506575" y="213121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C44E3FBC-C1ED-4A04-89E3-9E110C5EAF7D}"/>
            </a:ext>
          </a:extLst>
        </xdr:cNvPr>
        <xdr:cNvSpPr txBox="1">
          <a:spLocks noChangeArrowheads="1"/>
        </xdr:cNvSpPr>
      </xdr:nvSpPr>
      <xdr:spPr bwMode="auto">
        <a:xfrm>
          <a:off x="14506575" y="213121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2702924A-BA01-4A32-A61D-2FA4DF9A33FF}"/>
            </a:ext>
          </a:extLst>
        </xdr:cNvPr>
        <xdr:cNvSpPr txBox="1">
          <a:spLocks noChangeArrowheads="1"/>
        </xdr:cNvSpPr>
      </xdr:nvSpPr>
      <xdr:spPr bwMode="auto">
        <a:xfrm>
          <a:off x="14506575" y="213121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EE3F79D0-EBB7-4543-96B1-9B2966C93941}"/>
            </a:ext>
          </a:extLst>
        </xdr:cNvPr>
        <xdr:cNvSpPr txBox="1">
          <a:spLocks noChangeArrowheads="1"/>
        </xdr:cNvSpPr>
      </xdr:nvSpPr>
      <xdr:spPr bwMode="auto">
        <a:xfrm>
          <a:off x="14506575" y="2131218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4562568F-46AF-4157-8C16-14353F22471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28575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B4EB593D-48E1-438A-BE95-0EC337F0E31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96A3ED45-B190-4129-92C2-A96F3A0BC19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A0A98292-8ECB-47F6-AF70-8BEAE8CAAEB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5F9B9322-EC66-41E5-A776-19EFAC39D77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E2BF7714-5034-4CC5-AAAE-8504768F6DB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E7FA658A-0B30-4D75-89FC-3512B4943DA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E8F3A88E-F1CA-4502-9771-5B06F13D752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5B1F2FC0-5271-4B21-A48C-B9A6DA730C1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3DC6A833-1C41-41F2-86CF-13EDC51F9AC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DB718ECE-B197-45C5-AEB9-60CEB5607C1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CA9BEE44-2FD9-48E4-9C4A-832BFA06B467}"/>
            </a:ext>
          </a:extLst>
        </xdr:cNvPr>
        <xdr:cNvSpPr txBox="1">
          <a:spLocks noChangeArrowheads="1"/>
        </xdr:cNvSpPr>
      </xdr:nvSpPr>
      <xdr:spPr bwMode="auto">
        <a:xfrm>
          <a:off x="14506575" y="22523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658A270C-3694-4226-B03F-3273E4270B32}"/>
            </a:ext>
          </a:extLst>
        </xdr:cNvPr>
        <xdr:cNvSpPr txBox="1">
          <a:spLocks noChangeArrowheads="1"/>
        </xdr:cNvSpPr>
      </xdr:nvSpPr>
      <xdr:spPr bwMode="auto">
        <a:xfrm>
          <a:off x="14506575" y="22523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0FDE395B-8BB2-4700-A21D-77D67AB269EC}"/>
            </a:ext>
          </a:extLst>
        </xdr:cNvPr>
        <xdr:cNvSpPr txBox="1">
          <a:spLocks noChangeArrowheads="1"/>
        </xdr:cNvSpPr>
      </xdr:nvSpPr>
      <xdr:spPr bwMode="auto">
        <a:xfrm>
          <a:off x="14506575" y="22523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35BFD2BA-F026-4CB9-A285-5EB43F21641E}"/>
            </a:ext>
          </a:extLst>
        </xdr:cNvPr>
        <xdr:cNvSpPr txBox="1">
          <a:spLocks noChangeArrowheads="1"/>
        </xdr:cNvSpPr>
      </xdr:nvSpPr>
      <xdr:spPr bwMode="auto">
        <a:xfrm>
          <a:off x="14506575" y="22523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C3A8BDC3-518B-4719-8797-A3705EC64A4D}"/>
            </a:ext>
          </a:extLst>
        </xdr:cNvPr>
        <xdr:cNvSpPr txBox="1">
          <a:spLocks noChangeArrowheads="1"/>
        </xdr:cNvSpPr>
      </xdr:nvSpPr>
      <xdr:spPr bwMode="auto">
        <a:xfrm>
          <a:off x="14506575" y="22523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D084969A-EE2B-4841-85E5-A438C5B7F392}"/>
            </a:ext>
          </a:extLst>
        </xdr:cNvPr>
        <xdr:cNvSpPr txBox="1">
          <a:spLocks noChangeArrowheads="1"/>
        </xdr:cNvSpPr>
      </xdr:nvSpPr>
      <xdr:spPr bwMode="auto">
        <a:xfrm>
          <a:off x="14506575" y="22523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3411BD74-CB67-4F64-8C49-B6E31515A4F3}"/>
            </a:ext>
          </a:extLst>
        </xdr:cNvPr>
        <xdr:cNvSpPr txBox="1">
          <a:spLocks noChangeArrowheads="1"/>
        </xdr:cNvSpPr>
      </xdr:nvSpPr>
      <xdr:spPr bwMode="auto">
        <a:xfrm>
          <a:off x="14506575" y="22523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6B53669B-DDFC-4DD9-9FFC-5A9231F328C7}"/>
            </a:ext>
          </a:extLst>
        </xdr:cNvPr>
        <xdr:cNvSpPr txBox="1">
          <a:spLocks noChangeArrowheads="1"/>
        </xdr:cNvSpPr>
      </xdr:nvSpPr>
      <xdr:spPr bwMode="auto">
        <a:xfrm>
          <a:off x="14506575" y="2252376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3C3A7C5B-B75A-411C-BBD3-CC148B42EB4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97D94036-FCED-4527-A717-E658CC5349F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776064F9-34F9-42AD-B674-762D2125EEE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B9D45B79-1BB2-4C64-B278-2F9B8CC9389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B60279B6-97F2-4181-984C-B8B12D67783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337DC209-279E-459A-A814-BFC251A5AD3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E368FDE7-8B6C-4802-A896-4EE648ACBE8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5D14E9E3-4B09-4DCC-9675-8B2794B5A0B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F7778652-9A59-43BD-B700-3CA3C8F3C80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10B5FABB-241C-4F31-941E-0EAF68318B1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39B643F2-61F8-4CFC-B104-B374D805BB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BB56E906-8FA5-4634-B8A1-1CB2A8DF1D29}"/>
            </a:ext>
          </a:extLst>
        </xdr:cNvPr>
        <xdr:cNvSpPr txBox="1">
          <a:spLocks noChangeArrowheads="1"/>
        </xdr:cNvSpPr>
      </xdr:nvSpPr>
      <xdr:spPr bwMode="auto">
        <a:xfrm>
          <a:off x="14506575" y="2370391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F72A4BA4-4086-47FD-B8DF-A33671E741D9}"/>
            </a:ext>
          </a:extLst>
        </xdr:cNvPr>
        <xdr:cNvSpPr txBox="1">
          <a:spLocks noChangeArrowheads="1"/>
        </xdr:cNvSpPr>
      </xdr:nvSpPr>
      <xdr:spPr bwMode="auto">
        <a:xfrm>
          <a:off x="14506575" y="2370391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F2A66C57-F441-4D80-8A8A-A2CA957E4163}"/>
            </a:ext>
          </a:extLst>
        </xdr:cNvPr>
        <xdr:cNvSpPr txBox="1">
          <a:spLocks noChangeArrowheads="1"/>
        </xdr:cNvSpPr>
      </xdr:nvSpPr>
      <xdr:spPr bwMode="auto">
        <a:xfrm>
          <a:off x="14506575" y="2370391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855DF6B8-4AD7-4D3D-8BB8-6DB62B735205}"/>
            </a:ext>
          </a:extLst>
        </xdr:cNvPr>
        <xdr:cNvSpPr txBox="1">
          <a:spLocks noChangeArrowheads="1"/>
        </xdr:cNvSpPr>
      </xdr:nvSpPr>
      <xdr:spPr bwMode="auto">
        <a:xfrm>
          <a:off x="14506575" y="2370391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297CF6F6-6A0C-4A62-86FF-C34F0140286A}"/>
            </a:ext>
          </a:extLst>
        </xdr:cNvPr>
        <xdr:cNvSpPr txBox="1">
          <a:spLocks noChangeArrowheads="1"/>
        </xdr:cNvSpPr>
      </xdr:nvSpPr>
      <xdr:spPr bwMode="auto">
        <a:xfrm>
          <a:off x="14506575" y="2370391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CD7C740A-23D1-4F49-8E81-4763F1C8F074}"/>
            </a:ext>
          </a:extLst>
        </xdr:cNvPr>
        <xdr:cNvSpPr txBox="1">
          <a:spLocks noChangeArrowheads="1"/>
        </xdr:cNvSpPr>
      </xdr:nvSpPr>
      <xdr:spPr bwMode="auto">
        <a:xfrm>
          <a:off x="14506575" y="2370391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7F74C195-90B1-4B0C-9D75-362347F8CE1F}"/>
            </a:ext>
          </a:extLst>
        </xdr:cNvPr>
        <xdr:cNvSpPr txBox="1">
          <a:spLocks noChangeArrowheads="1"/>
        </xdr:cNvSpPr>
      </xdr:nvSpPr>
      <xdr:spPr bwMode="auto">
        <a:xfrm>
          <a:off x="14506575" y="2370391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358E830F-AC1D-4AC1-857A-426B4E2AF633}"/>
            </a:ext>
          </a:extLst>
        </xdr:cNvPr>
        <xdr:cNvSpPr txBox="1">
          <a:spLocks noChangeArrowheads="1"/>
        </xdr:cNvSpPr>
      </xdr:nvSpPr>
      <xdr:spPr bwMode="auto">
        <a:xfrm>
          <a:off x="14506575" y="2370391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DC5D9696-0774-46F9-94DF-D276A063FC1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1E941B07-DDC3-437A-BCFE-A203DABCC72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69E7C3E4-FA8B-4659-8D4E-47F24D5DDBE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59867F13-1571-4E40-BA9D-60885832DFF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8B71F2D8-588F-40E1-91C5-6B604691D87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F9D08301-51C2-4907-B120-D414DB040D4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D3A85B70-3DA0-4932-B20D-5A0DF50D316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34B1A2EF-CDD5-4A81-A77C-FBC80157C16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BE8BDB2E-8A69-4430-8317-9AE7080862D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FB2E0E73-1FD0-4B47-A366-D9DAA7B1BFD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FA7728AA-F8DB-4CCB-A38F-F23F7590743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372B0672-A2E3-43AA-8356-EF48C4F163FE}"/>
            </a:ext>
          </a:extLst>
        </xdr:cNvPr>
        <xdr:cNvSpPr txBox="1">
          <a:spLocks noChangeArrowheads="1"/>
        </xdr:cNvSpPr>
      </xdr:nvSpPr>
      <xdr:spPr bwMode="auto">
        <a:xfrm>
          <a:off x="14506575" y="2487644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BB43CCF5-128E-4E70-89FE-AB49C1BC9631}"/>
            </a:ext>
          </a:extLst>
        </xdr:cNvPr>
        <xdr:cNvSpPr txBox="1">
          <a:spLocks noChangeArrowheads="1"/>
        </xdr:cNvSpPr>
      </xdr:nvSpPr>
      <xdr:spPr bwMode="auto">
        <a:xfrm>
          <a:off x="14506575" y="2487644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8CCBAB27-83DA-4060-9C1E-496CAAE945A4}"/>
            </a:ext>
          </a:extLst>
        </xdr:cNvPr>
        <xdr:cNvSpPr txBox="1">
          <a:spLocks noChangeArrowheads="1"/>
        </xdr:cNvSpPr>
      </xdr:nvSpPr>
      <xdr:spPr bwMode="auto">
        <a:xfrm>
          <a:off x="14506575" y="2487644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4DCD6828-23F2-4416-8D83-EFFEFE3C28CC}"/>
            </a:ext>
          </a:extLst>
        </xdr:cNvPr>
        <xdr:cNvSpPr txBox="1">
          <a:spLocks noChangeArrowheads="1"/>
        </xdr:cNvSpPr>
      </xdr:nvSpPr>
      <xdr:spPr bwMode="auto">
        <a:xfrm>
          <a:off x="14506575" y="2487644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E87D59F4-1644-4448-8C5C-8EA57957F27F}"/>
            </a:ext>
          </a:extLst>
        </xdr:cNvPr>
        <xdr:cNvSpPr txBox="1">
          <a:spLocks noChangeArrowheads="1"/>
        </xdr:cNvSpPr>
      </xdr:nvSpPr>
      <xdr:spPr bwMode="auto">
        <a:xfrm>
          <a:off x="14506575" y="2487644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0B4D3ED2-42ED-4DD2-AF38-49513DE307BC}"/>
            </a:ext>
          </a:extLst>
        </xdr:cNvPr>
        <xdr:cNvSpPr txBox="1">
          <a:spLocks noChangeArrowheads="1"/>
        </xdr:cNvSpPr>
      </xdr:nvSpPr>
      <xdr:spPr bwMode="auto">
        <a:xfrm>
          <a:off x="14506575" y="2487644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8E8F32EC-EDC3-47A6-812A-B750645F8551}"/>
            </a:ext>
          </a:extLst>
        </xdr:cNvPr>
        <xdr:cNvSpPr txBox="1">
          <a:spLocks noChangeArrowheads="1"/>
        </xdr:cNvSpPr>
      </xdr:nvSpPr>
      <xdr:spPr bwMode="auto">
        <a:xfrm>
          <a:off x="14506575" y="2487644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E5275286-1B94-4FC4-8908-B4046598B23E}"/>
            </a:ext>
          </a:extLst>
        </xdr:cNvPr>
        <xdr:cNvSpPr txBox="1">
          <a:spLocks noChangeArrowheads="1"/>
        </xdr:cNvSpPr>
      </xdr:nvSpPr>
      <xdr:spPr bwMode="auto">
        <a:xfrm>
          <a:off x="14506575" y="2487644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2D96F1E5-6E50-4931-85DD-64BE0C36322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28575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0A9CDA92-EFCD-47B0-A558-902CF2ABE11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532B7CF4-B568-46DE-8789-1AADEC7E93B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69FF0881-88F5-4F01-9566-A6C0163DB83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8FC7B88-F3FA-4B2A-B4F4-ACD02967DC4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F035A016-ABB7-4123-BDCE-E8F491631FB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3DDF560A-2BC3-4BE0-BB72-B71B3A96695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B8A16659-BE11-47E1-B787-5C30D7CBAF1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B018939D-1936-46BF-8E0E-5DE34C52765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D6C94805-55B9-471C-B779-6BED1562A54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8DAB54DF-E877-461B-B026-558BFD09F51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4A254011-BD49-47A6-980E-E5C13605201F}"/>
            </a:ext>
          </a:extLst>
        </xdr:cNvPr>
        <xdr:cNvSpPr txBox="1">
          <a:spLocks noChangeArrowheads="1"/>
        </xdr:cNvSpPr>
      </xdr:nvSpPr>
      <xdr:spPr bwMode="auto">
        <a:xfrm>
          <a:off x="14506575" y="260927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F9ADF5BB-BCDF-458F-95DC-C972E3955C6C}"/>
            </a:ext>
          </a:extLst>
        </xdr:cNvPr>
        <xdr:cNvSpPr txBox="1">
          <a:spLocks noChangeArrowheads="1"/>
        </xdr:cNvSpPr>
      </xdr:nvSpPr>
      <xdr:spPr bwMode="auto">
        <a:xfrm>
          <a:off x="14506575" y="260927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AE8D5C9B-0AB5-4587-840A-426787AE7223}"/>
            </a:ext>
          </a:extLst>
        </xdr:cNvPr>
        <xdr:cNvSpPr txBox="1">
          <a:spLocks noChangeArrowheads="1"/>
        </xdr:cNvSpPr>
      </xdr:nvSpPr>
      <xdr:spPr bwMode="auto">
        <a:xfrm>
          <a:off x="14506575" y="260927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9A1A749C-5DFD-4EFD-89EE-9DABB0A24FFE}"/>
            </a:ext>
          </a:extLst>
        </xdr:cNvPr>
        <xdr:cNvSpPr txBox="1">
          <a:spLocks noChangeArrowheads="1"/>
        </xdr:cNvSpPr>
      </xdr:nvSpPr>
      <xdr:spPr bwMode="auto">
        <a:xfrm>
          <a:off x="14506575" y="260927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F958FB9F-C481-47BD-A22B-F57A72481674}"/>
            </a:ext>
          </a:extLst>
        </xdr:cNvPr>
        <xdr:cNvSpPr txBox="1">
          <a:spLocks noChangeArrowheads="1"/>
        </xdr:cNvSpPr>
      </xdr:nvSpPr>
      <xdr:spPr bwMode="auto">
        <a:xfrm>
          <a:off x="14506575" y="260927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7A6CEB48-DD08-4F27-BF60-44EE6F4539AD}"/>
            </a:ext>
          </a:extLst>
        </xdr:cNvPr>
        <xdr:cNvSpPr txBox="1">
          <a:spLocks noChangeArrowheads="1"/>
        </xdr:cNvSpPr>
      </xdr:nvSpPr>
      <xdr:spPr bwMode="auto">
        <a:xfrm>
          <a:off x="14506575" y="260927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9E4DE682-B837-4160-8A9D-78CE237997C3}"/>
            </a:ext>
          </a:extLst>
        </xdr:cNvPr>
        <xdr:cNvSpPr txBox="1">
          <a:spLocks noChangeArrowheads="1"/>
        </xdr:cNvSpPr>
      </xdr:nvSpPr>
      <xdr:spPr bwMode="auto">
        <a:xfrm>
          <a:off x="14506575" y="260927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605865D1-E707-4AE7-9DC3-14E1E18FECA0}"/>
            </a:ext>
          </a:extLst>
        </xdr:cNvPr>
        <xdr:cNvSpPr txBox="1">
          <a:spLocks noChangeArrowheads="1"/>
        </xdr:cNvSpPr>
      </xdr:nvSpPr>
      <xdr:spPr bwMode="auto">
        <a:xfrm>
          <a:off x="14506575" y="260927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DDE9EA5C-5C8A-4D27-95F3-1EFB58C87C8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DACF5982-BC03-449F-A6F7-3E4F59F5024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F762DB04-B861-49FC-94B7-C2390C78FF8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E5089A2C-B237-42FD-9336-75A3B46E0CE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6E530D32-6BA2-4477-96CC-1800F6BF18C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545DE4B9-59DF-4ED4-A56C-303A07EE7D4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9712ED81-31A3-485B-BBE7-DE79F2135ED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793556C6-3B6C-4B55-A184-573A5D0C79A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AD0254A9-8260-40B3-93C2-D42F2491E04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5C105000-C755-404C-8C22-7D9DFB4C96B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96BDFF20-CF02-4F3C-952F-5296116F27E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233C174A-E748-4F56-9349-2E56BE907A1B}"/>
            </a:ext>
          </a:extLst>
        </xdr:cNvPr>
        <xdr:cNvSpPr txBox="1">
          <a:spLocks noChangeArrowheads="1"/>
        </xdr:cNvSpPr>
      </xdr:nvSpPr>
      <xdr:spPr bwMode="auto">
        <a:xfrm>
          <a:off x="14506575" y="272967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4BFD7C09-77B6-4454-B6FF-7852DF9D99E4}"/>
            </a:ext>
          </a:extLst>
        </xdr:cNvPr>
        <xdr:cNvSpPr txBox="1">
          <a:spLocks noChangeArrowheads="1"/>
        </xdr:cNvSpPr>
      </xdr:nvSpPr>
      <xdr:spPr bwMode="auto">
        <a:xfrm>
          <a:off x="14506575" y="272967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C77FBF21-065E-4D68-9CCE-D861B58B0F95}"/>
            </a:ext>
          </a:extLst>
        </xdr:cNvPr>
        <xdr:cNvSpPr txBox="1">
          <a:spLocks noChangeArrowheads="1"/>
        </xdr:cNvSpPr>
      </xdr:nvSpPr>
      <xdr:spPr bwMode="auto">
        <a:xfrm>
          <a:off x="14506575" y="272967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EE8B6C1C-E724-49DD-9622-188705E55402}"/>
            </a:ext>
          </a:extLst>
        </xdr:cNvPr>
        <xdr:cNvSpPr txBox="1">
          <a:spLocks noChangeArrowheads="1"/>
        </xdr:cNvSpPr>
      </xdr:nvSpPr>
      <xdr:spPr bwMode="auto">
        <a:xfrm>
          <a:off x="14506575" y="272967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AE12AD01-C3E6-4BDF-B6A7-70CFEDC31FD2}"/>
            </a:ext>
          </a:extLst>
        </xdr:cNvPr>
        <xdr:cNvSpPr txBox="1">
          <a:spLocks noChangeArrowheads="1"/>
        </xdr:cNvSpPr>
      </xdr:nvSpPr>
      <xdr:spPr bwMode="auto">
        <a:xfrm>
          <a:off x="14506575" y="272967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2B761473-6E8D-4C12-82D8-F29A92872FBF}"/>
            </a:ext>
          </a:extLst>
        </xdr:cNvPr>
        <xdr:cNvSpPr txBox="1">
          <a:spLocks noChangeArrowheads="1"/>
        </xdr:cNvSpPr>
      </xdr:nvSpPr>
      <xdr:spPr bwMode="auto">
        <a:xfrm>
          <a:off x="14506575" y="272967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4CD380C1-F400-42EE-BB9E-8D0BF2105009}"/>
            </a:ext>
          </a:extLst>
        </xdr:cNvPr>
        <xdr:cNvSpPr txBox="1">
          <a:spLocks noChangeArrowheads="1"/>
        </xdr:cNvSpPr>
      </xdr:nvSpPr>
      <xdr:spPr bwMode="auto">
        <a:xfrm>
          <a:off x="14506575" y="272967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B9900E8F-EAA8-46B9-AE1D-679B2E3C82FA}"/>
            </a:ext>
          </a:extLst>
        </xdr:cNvPr>
        <xdr:cNvSpPr txBox="1">
          <a:spLocks noChangeArrowheads="1"/>
        </xdr:cNvSpPr>
      </xdr:nvSpPr>
      <xdr:spPr bwMode="auto">
        <a:xfrm>
          <a:off x="14506575" y="272967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D0A2630C-8B8B-4BF9-80AF-AA2F381FEE3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EE5D1757-12BD-4D47-B9CB-E2FDA759DE7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42B0961F-2941-4DBB-A70A-E2C5D6A68DD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4AB46A36-327A-4010-80B5-019F1674F58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E750BF7D-52A7-4B8D-B98E-0AE6F3B62C3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93B6E4DF-590E-4CB7-BC4E-515F07AF9CB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C1440F1F-1EA8-45DE-83BA-D96327FD231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B92121F7-72F1-4803-9BA3-FE91C3DE9A1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7D1559CD-C3CC-4363-9FC5-CCE2E6D4213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A27B8B6C-943A-4D79-8FF6-C11B150E37D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8C8E0F54-4FCB-4009-BF59-C60BFA7D63C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347A9DF7-AFBB-4031-9059-A1F800775604}"/>
            </a:ext>
          </a:extLst>
        </xdr:cNvPr>
        <xdr:cNvSpPr txBox="1">
          <a:spLocks noChangeArrowheads="1"/>
        </xdr:cNvSpPr>
      </xdr:nvSpPr>
      <xdr:spPr bwMode="auto">
        <a:xfrm>
          <a:off x="14506575" y="284635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17F3C028-AB78-40A9-8605-3ABD3BB3F4CE}"/>
            </a:ext>
          </a:extLst>
        </xdr:cNvPr>
        <xdr:cNvSpPr txBox="1">
          <a:spLocks noChangeArrowheads="1"/>
        </xdr:cNvSpPr>
      </xdr:nvSpPr>
      <xdr:spPr bwMode="auto">
        <a:xfrm>
          <a:off x="14506575" y="284635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272D39CF-D97F-4E29-9864-1277B847851C}"/>
            </a:ext>
          </a:extLst>
        </xdr:cNvPr>
        <xdr:cNvSpPr txBox="1">
          <a:spLocks noChangeArrowheads="1"/>
        </xdr:cNvSpPr>
      </xdr:nvSpPr>
      <xdr:spPr bwMode="auto">
        <a:xfrm>
          <a:off x="14506575" y="284635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E8B70B0B-7DEF-4071-BB07-872EB4A85034}"/>
            </a:ext>
          </a:extLst>
        </xdr:cNvPr>
        <xdr:cNvSpPr txBox="1">
          <a:spLocks noChangeArrowheads="1"/>
        </xdr:cNvSpPr>
      </xdr:nvSpPr>
      <xdr:spPr bwMode="auto">
        <a:xfrm>
          <a:off x="14506575" y="284635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C3BCC775-BAEA-46EC-80EA-EC6D687D2D3D}"/>
            </a:ext>
          </a:extLst>
        </xdr:cNvPr>
        <xdr:cNvSpPr txBox="1">
          <a:spLocks noChangeArrowheads="1"/>
        </xdr:cNvSpPr>
      </xdr:nvSpPr>
      <xdr:spPr bwMode="auto">
        <a:xfrm>
          <a:off x="14506575" y="284635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D41FB5D0-8A57-4FA6-AA0B-237233D0F30C}"/>
            </a:ext>
          </a:extLst>
        </xdr:cNvPr>
        <xdr:cNvSpPr txBox="1">
          <a:spLocks noChangeArrowheads="1"/>
        </xdr:cNvSpPr>
      </xdr:nvSpPr>
      <xdr:spPr bwMode="auto">
        <a:xfrm>
          <a:off x="14506575" y="284635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A70AC611-D1C7-4F8A-91DE-2039B48B6B1D}"/>
            </a:ext>
          </a:extLst>
        </xdr:cNvPr>
        <xdr:cNvSpPr txBox="1">
          <a:spLocks noChangeArrowheads="1"/>
        </xdr:cNvSpPr>
      </xdr:nvSpPr>
      <xdr:spPr bwMode="auto">
        <a:xfrm>
          <a:off x="14506575" y="284635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40DA1117-E92B-456F-BBA5-96F209E2F743}"/>
            </a:ext>
          </a:extLst>
        </xdr:cNvPr>
        <xdr:cNvSpPr txBox="1">
          <a:spLocks noChangeArrowheads="1"/>
        </xdr:cNvSpPr>
      </xdr:nvSpPr>
      <xdr:spPr bwMode="auto">
        <a:xfrm>
          <a:off x="14506575" y="2846355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46B44FBF-2D48-4853-908B-05DCB2F1E20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1EDD5949-5BEE-46D8-972B-A21021D18E3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81FA5E73-1E80-49F7-A2CC-BB2AFFBE671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4700E8B8-9B88-46C5-86C4-24DA389DE5C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55662C74-8AAF-4E1D-92E6-953B0DB41F7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1A32BCC2-D3A0-4C28-ABE3-97D95DC731B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6B66C105-9532-4C1A-A388-D4AD47ED3C0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4F1E33BB-52B9-44DF-AFB2-F01F0A80429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4E3AC7A6-60A2-443D-9AAA-B89DCBCE63E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1CD79BDA-70B1-4A0A-9DBD-36F4B7CEF29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E0F52DF2-9A99-4DB6-AECA-A392C75937C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DF5F0321-DD39-4D51-9187-5C2DDB1A8162}"/>
            </a:ext>
          </a:extLst>
        </xdr:cNvPr>
        <xdr:cNvSpPr txBox="1">
          <a:spLocks noChangeArrowheads="1"/>
        </xdr:cNvSpPr>
      </xdr:nvSpPr>
      <xdr:spPr bwMode="auto">
        <a:xfrm>
          <a:off x="14506575" y="2964561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0FAF9618-D982-40A2-9743-C184A2A742DB}"/>
            </a:ext>
          </a:extLst>
        </xdr:cNvPr>
        <xdr:cNvSpPr txBox="1">
          <a:spLocks noChangeArrowheads="1"/>
        </xdr:cNvSpPr>
      </xdr:nvSpPr>
      <xdr:spPr bwMode="auto">
        <a:xfrm>
          <a:off x="14506575" y="2964561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43A193F3-6722-4C09-B197-48E9E2796542}"/>
            </a:ext>
          </a:extLst>
        </xdr:cNvPr>
        <xdr:cNvSpPr txBox="1">
          <a:spLocks noChangeArrowheads="1"/>
        </xdr:cNvSpPr>
      </xdr:nvSpPr>
      <xdr:spPr bwMode="auto">
        <a:xfrm>
          <a:off x="14506575" y="2964561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3344D1C9-EC1B-4BB5-AF10-CFAF610CEC52}"/>
            </a:ext>
          </a:extLst>
        </xdr:cNvPr>
        <xdr:cNvSpPr txBox="1">
          <a:spLocks noChangeArrowheads="1"/>
        </xdr:cNvSpPr>
      </xdr:nvSpPr>
      <xdr:spPr bwMode="auto">
        <a:xfrm>
          <a:off x="14506575" y="2964561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81D6971F-D2DF-4A42-9A9C-B84207C1E789}"/>
            </a:ext>
          </a:extLst>
        </xdr:cNvPr>
        <xdr:cNvSpPr txBox="1">
          <a:spLocks noChangeArrowheads="1"/>
        </xdr:cNvSpPr>
      </xdr:nvSpPr>
      <xdr:spPr bwMode="auto">
        <a:xfrm>
          <a:off x="14506575" y="2964561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1E9282E8-6D1C-40C3-B9F1-1D595E927EEE}"/>
            </a:ext>
          </a:extLst>
        </xdr:cNvPr>
        <xdr:cNvSpPr txBox="1">
          <a:spLocks noChangeArrowheads="1"/>
        </xdr:cNvSpPr>
      </xdr:nvSpPr>
      <xdr:spPr bwMode="auto">
        <a:xfrm>
          <a:off x="14506575" y="2964561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5019CD4A-C49E-438E-AE8C-5C465E382E18}"/>
            </a:ext>
          </a:extLst>
        </xdr:cNvPr>
        <xdr:cNvSpPr txBox="1">
          <a:spLocks noChangeArrowheads="1"/>
        </xdr:cNvSpPr>
      </xdr:nvSpPr>
      <xdr:spPr bwMode="auto">
        <a:xfrm>
          <a:off x="14506575" y="2964561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8184EEBA-44EE-4DC3-9550-95FDD115D3CE}"/>
            </a:ext>
          </a:extLst>
        </xdr:cNvPr>
        <xdr:cNvSpPr txBox="1">
          <a:spLocks noChangeArrowheads="1"/>
        </xdr:cNvSpPr>
      </xdr:nvSpPr>
      <xdr:spPr bwMode="auto">
        <a:xfrm>
          <a:off x="14506575" y="2964561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5BF325A2-463A-4885-8B26-633317AD484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A36C2F6B-4828-41C1-8842-AD76B32FB75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A963C50F-F4C3-48AF-A288-F837039E9BF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31FE91D1-EE7B-4A1E-8A5C-31EE0BC1E34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4A85ED69-E9B8-4861-B07E-57F47248B93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42C0D71B-3D9C-47A8-8D4B-8636AEF87D1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35D0FA59-95D1-455D-A58D-BE0E9B2936D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310EBD29-D52D-44DC-A6D4-E2D893359D4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B2D71BBE-CC39-4AFD-8FB3-9CA26DF3507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AF6594A0-7FFE-4D4E-8A8E-A38C89E6554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E760604E-1A3C-443E-8628-3422EE628A9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AD4BADDC-DDB1-4635-BB9B-D332C653C83D}"/>
            </a:ext>
          </a:extLst>
        </xdr:cNvPr>
        <xdr:cNvSpPr txBox="1">
          <a:spLocks noChangeArrowheads="1"/>
        </xdr:cNvSpPr>
      </xdr:nvSpPr>
      <xdr:spPr bwMode="auto">
        <a:xfrm>
          <a:off x="14506575" y="308324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D578B260-9CE5-4C00-915F-FAB1A6F40F17}"/>
            </a:ext>
          </a:extLst>
        </xdr:cNvPr>
        <xdr:cNvSpPr txBox="1">
          <a:spLocks noChangeArrowheads="1"/>
        </xdr:cNvSpPr>
      </xdr:nvSpPr>
      <xdr:spPr bwMode="auto">
        <a:xfrm>
          <a:off x="14506575" y="308324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21FB2E7E-27D2-41CC-ABD5-A335EB486E4E}"/>
            </a:ext>
          </a:extLst>
        </xdr:cNvPr>
        <xdr:cNvSpPr txBox="1">
          <a:spLocks noChangeArrowheads="1"/>
        </xdr:cNvSpPr>
      </xdr:nvSpPr>
      <xdr:spPr bwMode="auto">
        <a:xfrm>
          <a:off x="14506575" y="308324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338C0886-FDB3-47C1-A596-C2A4E6091786}"/>
            </a:ext>
          </a:extLst>
        </xdr:cNvPr>
        <xdr:cNvSpPr txBox="1">
          <a:spLocks noChangeArrowheads="1"/>
        </xdr:cNvSpPr>
      </xdr:nvSpPr>
      <xdr:spPr bwMode="auto">
        <a:xfrm>
          <a:off x="14506575" y="308324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BE1F1700-CA0D-4C63-B67C-E8C5C9488F7A}"/>
            </a:ext>
          </a:extLst>
        </xdr:cNvPr>
        <xdr:cNvSpPr txBox="1">
          <a:spLocks noChangeArrowheads="1"/>
        </xdr:cNvSpPr>
      </xdr:nvSpPr>
      <xdr:spPr bwMode="auto">
        <a:xfrm>
          <a:off x="14506575" y="308324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BCD9D298-7B8A-4FAD-8A3E-B41B182CAC75}"/>
            </a:ext>
          </a:extLst>
        </xdr:cNvPr>
        <xdr:cNvSpPr txBox="1">
          <a:spLocks noChangeArrowheads="1"/>
        </xdr:cNvSpPr>
      </xdr:nvSpPr>
      <xdr:spPr bwMode="auto">
        <a:xfrm>
          <a:off x="14506575" y="308324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2E7472E9-4342-4C31-A759-9C797C0D7B01}"/>
            </a:ext>
          </a:extLst>
        </xdr:cNvPr>
        <xdr:cNvSpPr txBox="1">
          <a:spLocks noChangeArrowheads="1"/>
        </xdr:cNvSpPr>
      </xdr:nvSpPr>
      <xdr:spPr bwMode="auto">
        <a:xfrm>
          <a:off x="14506575" y="308324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5BBBD3E6-FDE9-45FC-928E-10B805FDCB08}"/>
            </a:ext>
          </a:extLst>
        </xdr:cNvPr>
        <xdr:cNvSpPr txBox="1">
          <a:spLocks noChangeArrowheads="1"/>
        </xdr:cNvSpPr>
      </xdr:nvSpPr>
      <xdr:spPr bwMode="auto">
        <a:xfrm>
          <a:off x="14506575" y="3083242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96E21D9-092A-4988-B333-66DF931FCF6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1CCD184C-33FC-46AD-9CA2-FF5DB1EC213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8A102A70-F00E-4EA5-9182-8E25657C36F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D2E06F61-F689-4D0E-BD44-624400B6BD4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8E247A2A-F3FC-4895-9166-A8C8F2CDCF5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B98056C6-D0A6-4410-BB95-D2650D3D314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9A3423DA-2AB2-43BF-BAB9-3CF60D36234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FCC99D74-53A4-4741-8AE8-7D67CE5ACF3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C11140F4-FB6F-4EC8-97EA-3C135252F11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AC0021AD-1D2C-4D59-A49E-9B575442C4C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5EDA3EA9-2A3A-466B-887B-022065DFD0F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AE397B65-A9F3-4AC7-9BFE-CDB1A4DF21E4}"/>
            </a:ext>
          </a:extLst>
        </xdr:cNvPr>
        <xdr:cNvSpPr txBox="1">
          <a:spLocks noChangeArrowheads="1"/>
        </xdr:cNvSpPr>
      </xdr:nvSpPr>
      <xdr:spPr bwMode="auto">
        <a:xfrm>
          <a:off x="14506575" y="319239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F2B3F99B-3D6B-48F6-ACFB-4DA7A4687F66}"/>
            </a:ext>
          </a:extLst>
        </xdr:cNvPr>
        <xdr:cNvSpPr txBox="1">
          <a:spLocks noChangeArrowheads="1"/>
        </xdr:cNvSpPr>
      </xdr:nvSpPr>
      <xdr:spPr bwMode="auto">
        <a:xfrm>
          <a:off x="14506575" y="319239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xmlns="" id="{B8794820-65C7-4C4F-A489-B18C6088857F}"/>
            </a:ext>
          </a:extLst>
        </xdr:cNvPr>
        <xdr:cNvSpPr txBox="1">
          <a:spLocks noChangeArrowheads="1"/>
        </xdr:cNvSpPr>
      </xdr:nvSpPr>
      <xdr:spPr bwMode="auto">
        <a:xfrm>
          <a:off x="14506575" y="319239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xmlns="" id="{685B200D-076E-4989-8347-86615CA5A304}"/>
            </a:ext>
          </a:extLst>
        </xdr:cNvPr>
        <xdr:cNvSpPr txBox="1">
          <a:spLocks noChangeArrowheads="1"/>
        </xdr:cNvSpPr>
      </xdr:nvSpPr>
      <xdr:spPr bwMode="auto">
        <a:xfrm>
          <a:off x="14506575" y="319239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xmlns="" id="{0590861C-D7F4-428D-8ED8-30192EF27AD5}"/>
            </a:ext>
          </a:extLst>
        </xdr:cNvPr>
        <xdr:cNvSpPr txBox="1">
          <a:spLocks noChangeArrowheads="1"/>
        </xdr:cNvSpPr>
      </xdr:nvSpPr>
      <xdr:spPr bwMode="auto">
        <a:xfrm>
          <a:off x="14506575" y="319239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xmlns="" id="{66F5EA38-1964-413B-BE00-1C64B6EAC7AB}"/>
            </a:ext>
          </a:extLst>
        </xdr:cNvPr>
        <xdr:cNvSpPr txBox="1">
          <a:spLocks noChangeArrowheads="1"/>
        </xdr:cNvSpPr>
      </xdr:nvSpPr>
      <xdr:spPr bwMode="auto">
        <a:xfrm>
          <a:off x="14506575" y="319239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xmlns="" id="{466BDF20-A52E-4FDC-A4DF-BE5D9658C80D}"/>
            </a:ext>
          </a:extLst>
        </xdr:cNvPr>
        <xdr:cNvSpPr txBox="1">
          <a:spLocks noChangeArrowheads="1"/>
        </xdr:cNvSpPr>
      </xdr:nvSpPr>
      <xdr:spPr bwMode="auto">
        <a:xfrm>
          <a:off x="14506575" y="319239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xmlns="" id="{7CC05D07-513E-43D1-BA36-CFBA26D4F827}"/>
            </a:ext>
          </a:extLst>
        </xdr:cNvPr>
        <xdr:cNvSpPr txBox="1">
          <a:spLocks noChangeArrowheads="1"/>
        </xdr:cNvSpPr>
      </xdr:nvSpPr>
      <xdr:spPr bwMode="auto">
        <a:xfrm>
          <a:off x="14506575" y="3192399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xmlns="" id="{AF778A5D-8788-4A80-8F9B-3783FEBD946C}"/>
            </a:ext>
          </a:extLst>
        </xdr:cNvPr>
        <xdr:cNvSpPr txBox="1">
          <a:spLocks noChangeArrowheads="1"/>
        </xdr:cNvSpPr>
      </xdr:nvSpPr>
      <xdr:spPr bwMode="auto">
        <a:xfrm>
          <a:off x="14506575" y="3202876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xmlns="" id="{F7711BD4-2798-4849-B239-8E15B763CE5E}"/>
            </a:ext>
          </a:extLst>
        </xdr:cNvPr>
        <xdr:cNvSpPr txBox="1">
          <a:spLocks noChangeArrowheads="1"/>
        </xdr:cNvSpPr>
      </xdr:nvSpPr>
      <xdr:spPr bwMode="auto">
        <a:xfrm>
          <a:off x="14506575" y="3202876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xmlns="" id="{666ECE89-4B50-47ED-B7E7-1B08746E3DD7}"/>
            </a:ext>
          </a:extLst>
        </xdr:cNvPr>
        <xdr:cNvSpPr txBox="1">
          <a:spLocks noChangeArrowheads="1"/>
        </xdr:cNvSpPr>
      </xdr:nvSpPr>
      <xdr:spPr bwMode="auto">
        <a:xfrm>
          <a:off x="14506575" y="3202876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xmlns="" id="{0097AE10-5C06-42DB-997B-10DD8E3DC47F}"/>
            </a:ext>
          </a:extLst>
        </xdr:cNvPr>
        <xdr:cNvSpPr txBox="1">
          <a:spLocks noChangeArrowheads="1"/>
        </xdr:cNvSpPr>
      </xdr:nvSpPr>
      <xdr:spPr bwMode="auto">
        <a:xfrm>
          <a:off x="14506575" y="3202876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3500637E-36DD-4E11-86B6-D4406477000E}"/>
            </a:ext>
          </a:extLst>
        </xdr:cNvPr>
        <xdr:cNvSpPr txBox="1">
          <a:spLocks noChangeArrowheads="1"/>
        </xdr:cNvSpPr>
      </xdr:nvSpPr>
      <xdr:spPr bwMode="auto">
        <a:xfrm>
          <a:off x="14506575" y="3202876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xmlns="" id="{61F10EA0-BAE7-465E-80FF-73994A94F99D}"/>
            </a:ext>
          </a:extLst>
        </xdr:cNvPr>
        <xdr:cNvSpPr txBox="1">
          <a:spLocks noChangeArrowheads="1"/>
        </xdr:cNvSpPr>
      </xdr:nvSpPr>
      <xdr:spPr bwMode="auto">
        <a:xfrm>
          <a:off x="14506575" y="3202876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xmlns="" id="{8F4CDF21-3F75-4AB0-8E31-60EEA1676F4E}"/>
            </a:ext>
          </a:extLst>
        </xdr:cNvPr>
        <xdr:cNvSpPr txBox="1">
          <a:spLocks noChangeArrowheads="1"/>
        </xdr:cNvSpPr>
      </xdr:nvSpPr>
      <xdr:spPr bwMode="auto">
        <a:xfrm>
          <a:off x="14506575" y="3202876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xmlns="" id="{DDA6142E-1F93-4397-A5BB-159B0A8E6D49}"/>
            </a:ext>
          </a:extLst>
        </xdr:cNvPr>
        <xdr:cNvSpPr txBox="1">
          <a:spLocks noChangeArrowheads="1"/>
        </xdr:cNvSpPr>
      </xdr:nvSpPr>
      <xdr:spPr bwMode="auto">
        <a:xfrm>
          <a:off x="14506575" y="3202876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AFFD1EA7-B8D5-4320-B717-9E5F6167BC9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73674585-EA0B-4B6C-B5EB-916093E697C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56EE62E3-8CF1-416C-B035-C2437EA722E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25D3B3AF-2E18-4CEF-BD94-9BCDE481219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7897041D-8280-4B3D-AFA6-BC7F83B4E33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E986FFBC-8B56-4170-BFE7-03198B61D22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6E11678B-6FF7-4710-A53A-0B5A6268867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1FF42190-47CA-4BF5-9256-8EB05E82C9D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5D4AEA06-0CF3-4ED7-ABB6-C52A07AF035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18379A02-1A8D-420F-BA40-BE1BC64288C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12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22C37869-7EB7-4B4D-A502-30EA8562970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9EF9CB54-C923-4703-8352-8689CE0E4143}"/>
            </a:ext>
          </a:extLst>
        </xdr:cNvPr>
        <xdr:cNvSpPr txBox="1">
          <a:spLocks noChangeArrowheads="1"/>
        </xdr:cNvSpPr>
      </xdr:nvSpPr>
      <xdr:spPr bwMode="auto">
        <a:xfrm>
          <a:off x="14506575" y="33207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3F5B0121-790A-4EC4-8421-F5BF2F14B622}"/>
            </a:ext>
          </a:extLst>
        </xdr:cNvPr>
        <xdr:cNvSpPr txBox="1">
          <a:spLocks noChangeArrowheads="1"/>
        </xdr:cNvSpPr>
      </xdr:nvSpPr>
      <xdr:spPr bwMode="auto">
        <a:xfrm>
          <a:off x="14506575" y="33207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424ADC95-3827-4226-AB9B-E411A4EB5A9D}"/>
            </a:ext>
          </a:extLst>
        </xdr:cNvPr>
        <xdr:cNvSpPr txBox="1">
          <a:spLocks noChangeArrowheads="1"/>
        </xdr:cNvSpPr>
      </xdr:nvSpPr>
      <xdr:spPr bwMode="auto">
        <a:xfrm>
          <a:off x="14506575" y="33207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76CB63E6-819F-44D0-B785-40676BB8FB7B}"/>
            </a:ext>
          </a:extLst>
        </xdr:cNvPr>
        <xdr:cNvSpPr txBox="1">
          <a:spLocks noChangeArrowheads="1"/>
        </xdr:cNvSpPr>
      </xdr:nvSpPr>
      <xdr:spPr bwMode="auto">
        <a:xfrm>
          <a:off x="14506575" y="33207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6DAF77AE-BD8B-471C-A083-D10359505316}"/>
            </a:ext>
          </a:extLst>
        </xdr:cNvPr>
        <xdr:cNvSpPr txBox="1">
          <a:spLocks noChangeArrowheads="1"/>
        </xdr:cNvSpPr>
      </xdr:nvSpPr>
      <xdr:spPr bwMode="auto">
        <a:xfrm>
          <a:off x="14506575" y="33207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EF427C5D-1A9B-4631-9FCB-1311747EC4D0}"/>
            </a:ext>
          </a:extLst>
        </xdr:cNvPr>
        <xdr:cNvSpPr txBox="1">
          <a:spLocks noChangeArrowheads="1"/>
        </xdr:cNvSpPr>
      </xdr:nvSpPr>
      <xdr:spPr bwMode="auto">
        <a:xfrm>
          <a:off x="14506575" y="33207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969C8194-F8F6-4D4C-BBA7-C800351AFAD2}"/>
            </a:ext>
          </a:extLst>
        </xdr:cNvPr>
        <xdr:cNvSpPr txBox="1">
          <a:spLocks noChangeArrowheads="1"/>
        </xdr:cNvSpPr>
      </xdr:nvSpPr>
      <xdr:spPr bwMode="auto">
        <a:xfrm>
          <a:off x="14506575" y="33207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58184AC0-CC29-4921-B63E-C8127A8DA6AF}"/>
            </a:ext>
          </a:extLst>
        </xdr:cNvPr>
        <xdr:cNvSpPr txBox="1">
          <a:spLocks noChangeArrowheads="1"/>
        </xdr:cNvSpPr>
      </xdr:nvSpPr>
      <xdr:spPr bwMode="auto">
        <a:xfrm>
          <a:off x="14506575" y="33207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E850847F-37DF-40D8-A625-CB20CA8D6D7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2E621E08-E79A-4389-8949-2203329CCB3C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F01E34B5-170C-4484-B076-2859466341E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B84FF3DF-40A5-43A0-BA68-E2BB0E6CC33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49ACCCCA-1B90-43A1-AC65-05E4D935680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EFC3EB2-BBB8-471B-8B50-0A939A691CD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850F93DC-352E-43DA-A768-D64D77F946D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8A520FFB-0E02-4931-990A-331FADA3D7B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1A681C90-F46F-4A9F-8344-601045B792E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7769FE2A-45A4-4E97-818B-C77F31F06D5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F9486B1A-D150-4BB8-AFEA-9AB556EC39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8CE1CBD4-576D-45BE-92E0-EA892F3850CB}"/>
            </a:ext>
          </a:extLst>
        </xdr:cNvPr>
        <xdr:cNvSpPr txBox="1">
          <a:spLocks noChangeArrowheads="1"/>
        </xdr:cNvSpPr>
      </xdr:nvSpPr>
      <xdr:spPr bwMode="auto">
        <a:xfrm>
          <a:off x="14506575" y="343985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8D484708-0182-4753-B0A8-C71B718398E7}"/>
            </a:ext>
          </a:extLst>
        </xdr:cNvPr>
        <xdr:cNvSpPr txBox="1">
          <a:spLocks noChangeArrowheads="1"/>
        </xdr:cNvSpPr>
      </xdr:nvSpPr>
      <xdr:spPr bwMode="auto">
        <a:xfrm>
          <a:off x="14506575" y="343985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F8531878-6331-44D1-BAF1-C30EC3A26B25}"/>
            </a:ext>
          </a:extLst>
        </xdr:cNvPr>
        <xdr:cNvSpPr txBox="1">
          <a:spLocks noChangeArrowheads="1"/>
        </xdr:cNvSpPr>
      </xdr:nvSpPr>
      <xdr:spPr bwMode="auto">
        <a:xfrm>
          <a:off x="14506575" y="343985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6EEE3BB0-1E6B-407A-99E0-E14329F9F63E}"/>
            </a:ext>
          </a:extLst>
        </xdr:cNvPr>
        <xdr:cNvSpPr txBox="1">
          <a:spLocks noChangeArrowheads="1"/>
        </xdr:cNvSpPr>
      </xdr:nvSpPr>
      <xdr:spPr bwMode="auto">
        <a:xfrm>
          <a:off x="14506575" y="343985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B49B62DA-D575-4B4B-BADD-5EE16EE49502}"/>
            </a:ext>
          </a:extLst>
        </xdr:cNvPr>
        <xdr:cNvSpPr txBox="1">
          <a:spLocks noChangeArrowheads="1"/>
        </xdr:cNvSpPr>
      </xdr:nvSpPr>
      <xdr:spPr bwMode="auto">
        <a:xfrm>
          <a:off x="14506575" y="343985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E6BB2715-4B27-4DC4-9A5C-C2938152746A}"/>
            </a:ext>
          </a:extLst>
        </xdr:cNvPr>
        <xdr:cNvSpPr txBox="1">
          <a:spLocks noChangeArrowheads="1"/>
        </xdr:cNvSpPr>
      </xdr:nvSpPr>
      <xdr:spPr bwMode="auto">
        <a:xfrm>
          <a:off x="14506575" y="343985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B2E15828-BDA6-42C2-BFE0-09D30A14102F}"/>
            </a:ext>
          </a:extLst>
        </xdr:cNvPr>
        <xdr:cNvSpPr txBox="1">
          <a:spLocks noChangeArrowheads="1"/>
        </xdr:cNvSpPr>
      </xdr:nvSpPr>
      <xdr:spPr bwMode="auto">
        <a:xfrm>
          <a:off x="14506575" y="343985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ABFB686F-6FF7-4448-9A98-2AF94EA3E133}"/>
            </a:ext>
          </a:extLst>
        </xdr:cNvPr>
        <xdr:cNvSpPr txBox="1">
          <a:spLocks noChangeArrowheads="1"/>
        </xdr:cNvSpPr>
      </xdr:nvSpPr>
      <xdr:spPr bwMode="auto">
        <a:xfrm>
          <a:off x="14506575" y="343985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5CC89987-A607-4877-BE2D-24351BB85A2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4276F26A-74D4-4560-AB16-D2AF11C7CE3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75AC8219-D0D0-410A-8B51-37AB7C7F673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E40726E5-A9E8-4EFA-8BD3-94405C38E31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F5046B8B-A5A0-492B-8388-1CDA46680EB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767AD950-A0FA-44B6-B5CE-FF05A20FD9C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D1701151-A275-4FF7-9F35-CCCD0070926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F203B0E4-B182-4F34-A775-9B6267459F8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B9D97E19-B440-4B5F-A6A6-15A75EA6004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A49EDF02-DF39-4FAC-A42D-3BE47CA83AE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EB10EF39-DE25-411F-8DF4-008C784FC27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5BBE4E20-C0BD-4652-A9AC-D42501D8EFF8}"/>
            </a:ext>
          </a:extLst>
        </xdr:cNvPr>
        <xdr:cNvSpPr txBox="1">
          <a:spLocks noChangeArrowheads="1"/>
        </xdr:cNvSpPr>
      </xdr:nvSpPr>
      <xdr:spPr bwMode="auto">
        <a:xfrm>
          <a:off x="14506575" y="355796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70CCA2AF-A039-4084-A678-9E8CF53016AF}"/>
            </a:ext>
          </a:extLst>
        </xdr:cNvPr>
        <xdr:cNvSpPr txBox="1">
          <a:spLocks noChangeArrowheads="1"/>
        </xdr:cNvSpPr>
      </xdr:nvSpPr>
      <xdr:spPr bwMode="auto">
        <a:xfrm>
          <a:off x="14506575" y="355796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FBF27942-465F-472A-B32D-A9BD69619735}"/>
            </a:ext>
          </a:extLst>
        </xdr:cNvPr>
        <xdr:cNvSpPr txBox="1">
          <a:spLocks noChangeArrowheads="1"/>
        </xdr:cNvSpPr>
      </xdr:nvSpPr>
      <xdr:spPr bwMode="auto">
        <a:xfrm>
          <a:off x="14506575" y="355796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5CC232A7-B5B0-46C3-97B2-7CCE5636FFAF}"/>
            </a:ext>
          </a:extLst>
        </xdr:cNvPr>
        <xdr:cNvSpPr txBox="1">
          <a:spLocks noChangeArrowheads="1"/>
        </xdr:cNvSpPr>
      </xdr:nvSpPr>
      <xdr:spPr bwMode="auto">
        <a:xfrm>
          <a:off x="14506575" y="355796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489E12FA-0E25-428B-A6A6-E0100C37834F}"/>
            </a:ext>
          </a:extLst>
        </xdr:cNvPr>
        <xdr:cNvSpPr txBox="1">
          <a:spLocks noChangeArrowheads="1"/>
        </xdr:cNvSpPr>
      </xdr:nvSpPr>
      <xdr:spPr bwMode="auto">
        <a:xfrm>
          <a:off x="14506575" y="355796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D64CA448-3374-4EEA-BCF3-60B604405399}"/>
            </a:ext>
          </a:extLst>
        </xdr:cNvPr>
        <xdr:cNvSpPr txBox="1">
          <a:spLocks noChangeArrowheads="1"/>
        </xdr:cNvSpPr>
      </xdr:nvSpPr>
      <xdr:spPr bwMode="auto">
        <a:xfrm>
          <a:off x="14506575" y="355796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5A3861B4-8C5A-4D01-8FB8-341504A3BC2A}"/>
            </a:ext>
          </a:extLst>
        </xdr:cNvPr>
        <xdr:cNvSpPr txBox="1">
          <a:spLocks noChangeArrowheads="1"/>
        </xdr:cNvSpPr>
      </xdr:nvSpPr>
      <xdr:spPr bwMode="auto">
        <a:xfrm>
          <a:off x="14506575" y="355796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3F1DB62F-732B-41D3-A6CF-73AE195E0DA0}"/>
            </a:ext>
          </a:extLst>
        </xdr:cNvPr>
        <xdr:cNvSpPr txBox="1">
          <a:spLocks noChangeArrowheads="1"/>
        </xdr:cNvSpPr>
      </xdr:nvSpPr>
      <xdr:spPr bwMode="auto">
        <a:xfrm>
          <a:off x="14506575" y="3557968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4968627-E52E-4E24-8A1E-69655A97DB5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FE27750B-E382-47E1-838D-FB2AF4EA3AD3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7B226339-44F8-4951-9067-E95DFF02622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ADE918C9-5FC7-4E52-8D6A-B8354DFF7B6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DAB15154-AB37-48B3-BD91-3D5F4B870D4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AE56A51-E8D6-4F2C-BA77-ECA344F76D6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2C1A914E-D4DC-4BAB-95BE-357C07B4279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96BA9F57-1D85-4EF7-BB4B-DD916C9AF21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32D2DAF4-1D05-4558-A7B7-3EC2F621C37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468B3FE4-D6F4-4A68-B6E3-8956E601A01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E2CFB452-8622-4C10-967F-C4BC364E99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3F2D8B94-6271-4AEF-8006-D34430048610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282C0533-0752-47E3-862A-BC585060F9A7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A5B16101-1916-4208-AB63-F2A6842DC792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9F1AFEF2-969C-4D2C-BAF4-A8B6A0EDA229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73B7F59F-937D-4142-AE4F-C4DB144AF683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E6ACAA3F-8DBC-4B2E-B004-44FCAB28EE8D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8AAFBE00-34DC-48B1-B246-EB2587CDBCF3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D2BD61BA-0CED-4FA6-8633-5E30A34F4AA8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xmlns="" id="{98C98B67-7551-4AF2-9292-A441DD2FD89A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xmlns="" id="{F982EC03-19C3-419E-B3AD-27B4B88F12FB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xmlns="" id="{768FDC79-B87F-42F8-835F-39212F9AEB3D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xmlns="" id="{97A31EFB-4ECA-463E-87AE-F8C714EA4D5D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xmlns="" id="{5EFEB0AC-3C74-4485-8B2D-CC2D8E7477C6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xmlns="" id="{49F1BE6F-B0FD-4936-B14A-46E40DF35468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xmlns="" id="{7F5BF0EC-8E7B-43C4-B180-1661733C4A36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xmlns="" id="{EF683726-BE86-4C35-BDC0-494320567BCC}"/>
            </a:ext>
          </a:extLst>
        </xdr:cNvPr>
        <xdr:cNvSpPr txBox="1">
          <a:spLocks noChangeArrowheads="1"/>
        </xdr:cNvSpPr>
      </xdr:nvSpPr>
      <xdr:spPr bwMode="auto">
        <a:xfrm>
          <a:off x="14506575" y="3677697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77C499D3-F42F-49BC-B290-D56519E3D6C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F8F9D6F0-23C6-4ABA-A44E-2455281F93A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7A8748DC-54D0-4247-8CF2-64C92B430C8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898EE374-4C23-44E1-8E19-C486283FB29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9625A588-B06C-4E1E-A3CC-DB6E7B74836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20F97033-37E9-4BBB-B46C-5E6316A4BE0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223684E8-EC23-40E1-8A66-B83ACF039E9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72395BC4-B92D-47CE-813B-81684D87E73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ABB4993A-F15B-4AF2-B226-F66DE84A767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7F209DA9-5AF0-428D-B91B-6FF3DCA2267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016599EF-B391-483D-A9AA-631C5E53A3B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6015EBA7-A345-4A0F-8005-E698842E2E3F}"/>
            </a:ext>
          </a:extLst>
        </xdr:cNvPr>
        <xdr:cNvSpPr txBox="1">
          <a:spLocks noChangeArrowheads="1"/>
        </xdr:cNvSpPr>
      </xdr:nvSpPr>
      <xdr:spPr bwMode="auto">
        <a:xfrm>
          <a:off x="14506575" y="379561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5D6E9256-C582-4988-8A57-A1BC620F8442}"/>
            </a:ext>
          </a:extLst>
        </xdr:cNvPr>
        <xdr:cNvSpPr txBox="1">
          <a:spLocks noChangeArrowheads="1"/>
        </xdr:cNvSpPr>
      </xdr:nvSpPr>
      <xdr:spPr bwMode="auto">
        <a:xfrm>
          <a:off x="14506575" y="379561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14132254-09DB-4AF6-8720-2DE1F0D352B5}"/>
            </a:ext>
          </a:extLst>
        </xdr:cNvPr>
        <xdr:cNvSpPr txBox="1">
          <a:spLocks noChangeArrowheads="1"/>
        </xdr:cNvSpPr>
      </xdr:nvSpPr>
      <xdr:spPr bwMode="auto">
        <a:xfrm>
          <a:off x="14506575" y="379561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324EDB9D-64E6-4034-8CB1-E2A73688F9B5}"/>
            </a:ext>
          </a:extLst>
        </xdr:cNvPr>
        <xdr:cNvSpPr txBox="1">
          <a:spLocks noChangeArrowheads="1"/>
        </xdr:cNvSpPr>
      </xdr:nvSpPr>
      <xdr:spPr bwMode="auto">
        <a:xfrm>
          <a:off x="14506575" y="379561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809EFDBF-6A95-4987-8F0A-7B2CA91A1361}"/>
            </a:ext>
          </a:extLst>
        </xdr:cNvPr>
        <xdr:cNvSpPr txBox="1">
          <a:spLocks noChangeArrowheads="1"/>
        </xdr:cNvSpPr>
      </xdr:nvSpPr>
      <xdr:spPr bwMode="auto">
        <a:xfrm>
          <a:off x="14506575" y="379561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C7B0BA3F-488B-42AE-A90F-FCBD66DE9D04}"/>
            </a:ext>
          </a:extLst>
        </xdr:cNvPr>
        <xdr:cNvSpPr txBox="1">
          <a:spLocks noChangeArrowheads="1"/>
        </xdr:cNvSpPr>
      </xdr:nvSpPr>
      <xdr:spPr bwMode="auto">
        <a:xfrm>
          <a:off x="14506575" y="379561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8CE038DB-2174-45BC-97F3-5269DAB86C20}"/>
            </a:ext>
          </a:extLst>
        </xdr:cNvPr>
        <xdr:cNvSpPr txBox="1">
          <a:spLocks noChangeArrowheads="1"/>
        </xdr:cNvSpPr>
      </xdr:nvSpPr>
      <xdr:spPr bwMode="auto">
        <a:xfrm>
          <a:off x="14506575" y="379561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F13E40E3-310E-4F12-8FC6-42FFB19EC5E7}"/>
            </a:ext>
          </a:extLst>
        </xdr:cNvPr>
        <xdr:cNvSpPr txBox="1">
          <a:spLocks noChangeArrowheads="1"/>
        </xdr:cNvSpPr>
      </xdr:nvSpPr>
      <xdr:spPr bwMode="auto">
        <a:xfrm>
          <a:off x="14506575" y="3795617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B7385010-2D0A-43D2-93F4-E96FCA0C6CD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0D142276-58ED-4273-AAA2-51B68FBC9D6E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D049BEB1-E98B-44FE-84B0-70073031366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78CE1792-2318-48C8-AB51-4DC86EE6859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C9A34A28-FE52-4332-B0D1-4FC503021B1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9375AAEE-328E-4FC4-AAFF-0A12696A26FB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0C2EF728-8EBA-4EA0-95CD-066D26D5801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9B02F4ED-B733-44BA-8C7F-6048FDDBBA0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A02015E3-0594-4544-9976-57B05C6350A1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DE2C3AAC-91C6-40C6-BFF1-BF52327DB04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307DCB9D-6480-42B2-9CF5-D4E12478FB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BA5E89F7-9A87-45DD-BFCE-89FC47525936}"/>
            </a:ext>
          </a:extLst>
        </xdr:cNvPr>
        <xdr:cNvSpPr txBox="1">
          <a:spLocks noChangeArrowheads="1"/>
        </xdr:cNvSpPr>
      </xdr:nvSpPr>
      <xdr:spPr bwMode="auto">
        <a:xfrm>
          <a:off x="14506575" y="391525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7E5EE128-8C97-48DC-A5D1-D8E5FF9E4596}"/>
            </a:ext>
          </a:extLst>
        </xdr:cNvPr>
        <xdr:cNvSpPr txBox="1">
          <a:spLocks noChangeArrowheads="1"/>
        </xdr:cNvSpPr>
      </xdr:nvSpPr>
      <xdr:spPr bwMode="auto">
        <a:xfrm>
          <a:off x="14506575" y="391525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0FED4DAA-AFED-4018-A6CE-346ADAF083B7}"/>
            </a:ext>
          </a:extLst>
        </xdr:cNvPr>
        <xdr:cNvSpPr txBox="1">
          <a:spLocks noChangeArrowheads="1"/>
        </xdr:cNvSpPr>
      </xdr:nvSpPr>
      <xdr:spPr bwMode="auto">
        <a:xfrm>
          <a:off x="14506575" y="391525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0110E0A4-B25A-413C-B6A8-95D4CBC04DD8}"/>
            </a:ext>
          </a:extLst>
        </xdr:cNvPr>
        <xdr:cNvSpPr txBox="1">
          <a:spLocks noChangeArrowheads="1"/>
        </xdr:cNvSpPr>
      </xdr:nvSpPr>
      <xdr:spPr bwMode="auto">
        <a:xfrm>
          <a:off x="14506575" y="391525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3675A1DB-A04E-4DBD-937C-1184D920F9DB}"/>
            </a:ext>
          </a:extLst>
        </xdr:cNvPr>
        <xdr:cNvSpPr txBox="1">
          <a:spLocks noChangeArrowheads="1"/>
        </xdr:cNvSpPr>
      </xdr:nvSpPr>
      <xdr:spPr bwMode="auto">
        <a:xfrm>
          <a:off x="14506575" y="391525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9447AB89-54C4-48F4-9775-8CAEB8753B54}"/>
            </a:ext>
          </a:extLst>
        </xdr:cNvPr>
        <xdr:cNvSpPr txBox="1">
          <a:spLocks noChangeArrowheads="1"/>
        </xdr:cNvSpPr>
      </xdr:nvSpPr>
      <xdr:spPr bwMode="auto">
        <a:xfrm>
          <a:off x="14506575" y="391525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F2230A0B-7EC8-4A1A-92D6-70C26C38463B}"/>
            </a:ext>
          </a:extLst>
        </xdr:cNvPr>
        <xdr:cNvSpPr txBox="1">
          <a:spLocks noChangeArrowheads="1"/>
        </xdr:cNvSpPr>
      </xdr:nvSpPr>
      <xdr:spPr bwMode="auto">
        <a:xfrm>
          <a:off x="14506575" y="391525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5520B6D3-9202-4C73-9FF1-87D0B3A1B442}"/>
            </a:ext>
          </a:extLst>
        </xdr:cNvPr>
        <xdr:cNvSpPr txBox="1">
          <a:spLocks noChangeArrowheads="1"/>
        </xdr:cNvSpPr>
      </xdr:nvSpPr>
      <xdr:spPr bwMode="auto">
        <a:xfrm>
          <a:off x="14506575" y="391525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C3B31DAA-325C-45AF-A3C6-8F09A7D2BD5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FB7D8153-C725-4230-B6DC-107BA1B64D60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7707ACFA-9507-4361-92FC-12BBCF11B55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99080A51-58B1-45EF-9F58-4AB26F65949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A0BD1B8-AC68-408A-B0B4-45A424DD779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2E615581-676D-40D1-B643-EA5EB1F8B36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E456C954-D523-46C4-9F17-E2331FDE604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EC308E98-30E4-4C5C-98BB-03FDA8C631D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E65340EF-21B6-4D67-9F87-9117A2A4D58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05F4BCDD-BBFC-48EF-8970-E9687D22B8CD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D7182C88-FEC0-469B-BB87-A6DD5CA5F46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xmlns="" id="{ACCA4C2D-677A-491B-B594-86631B987B7B}"/>
            </a:ext>
          </a:extLst>
        </xdr:cNvPr>
        <xdr:cNvSpPr txBox="1">
          <a:spLocks noChangeArrowheads="1"/>
        </xdr:cNvSpPr>
      </xdr:nvSpPr>
      <xdr:spPr bwMode="auto">
        <a:xfrm>
          <a:off x="14506575" y="403793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xmlns="" id="{160CE79A-CFD2-43D3-892B-053314BFC276}"/>
            </a:ext>
          </a:extLst>
        </xdr:cNvPr>
        <xdr:cNvSpPr txBox="1">
          <a:spLocks noChangeArrowheads="1"/>
        </xdr:cNvSpPr>
      </xdr:nvSpPr>
      <xdr:spPr bwMode="auto">
        <a:xfrm>
          <a:off x="14506575" y="403793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5CBBABC3-1E9E-422C-B177-01A6AC1ABA73}"/>
            </a:ext>
          </a:extLst>
        </xdr:cNvPr>
        <xdr:cNvSpPr txBox="1">
          <a:spLocks noChangeArrowheads="1"/>
        </xdr:cNvSpPr>
      </xdr:nvSpPr>
      <xdr:spPr bwMode="auto">
        <a:xfrm>
          <a:off x="14506575" y="403793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xmlns="" id="{01B3FBA5-A6CD-4130-A465-568517AB9B17}"/>
            </a:ext>
          </a:extLst>
        </xdr:cNvPr>
        <xdr:cNvSpPr txBox="1">
          <a:spLocks noChangeArrowheads="1"/>
        </xdr:cNvSpPr>
      </xdr:nvSpPr>
      <xdr:spPr bwMode="auto">
        <a:xfrm>
          <a:off x="14506575" y="403793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xmlns="" id="{9E95BB93-3CF1-47E6-90F8-D2779BA7700F}"/>
            </a:ext>
          </a:extLst>
        </xdr:cNvPr>
        <xdr:cNvSpPr txBox="1">
          <a:spLocks noChangeArrowheads="1"/>
        </xdr:cNvSpPr>
      </xdr:nvSpPr>
      <xdr:spPr bwMode="auto">
        <a:xfrm>
          <a:off x="14506575" y="403793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xmlns="" id="{EB1B4859-2369-4C0D-B5EB-11E86CE83D76}"/>
            </a:ext>
          </a:extLst>
        </xdr:cNvPr>
        <xdr:cNvSpPr txBox="1">
          <a:spLocks noChangeArrowheads="1"/>
        </xdr:cNvSpPr>
      </xdr:nvSpPr>
      <xdr:spPr bwMode="auto">
        <a:xfrm>
          <a:off x="14506575" y="403793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xmlns="" id="{98B29393-E3D1-45C3-BF59-530B3AC0681E}"/>
            </a:ext>
          </a:extLst>
        </xdr:cNvPr>
        <xdr:cNvSpPr txBox="1">
          <a:spLocks noChangeArrowheads="1"/>
        </xdr:cNvSpPr>
      </xdr:nvSpPr>
      <xdr:spPr bwMode="auto">
        <a:xfrm>
          <a:off x="14506575" y="403793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8</xdr:row>
      <xdr:rowOff>0</xdr:rowOff>
    </xdr:from>
    <xdr:ext cx="76200" cy="238125"/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xmlns="" id="{C08EA897-D507-4984-AD98-D52C648059DA}"/>
            </a:ext>
          </a:extLst>
        </xdr:cNvPr>
        <xdr:cNvSpPr txBox="1">
          <a:spLocks noChangeArrowheads="1"/>
        </xdr:cNvSpPr>
      </xdr:nvSpPr>
      <xdr:spPr bwMode="auto">
        <a:xfrm>
          <a:off x="14506575" y="4037933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43F1AB78-2575-4DA4-9CBA-C562419E8DEF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76200</xdr:colOff>
      <xdr:row>8</xdr:row>
      <xdr:rowOff>47625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xmlns="" id="{CB2FDAFD-EA05-47E1-8CAE-00D54BF52572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C7A16594-FFCC-4860-B1F2-4FB3B2BF93DA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E6E7810B-30B0-45E3-B2A2-1CC88A0790F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1D40EFD9-D056-47A6-AB8A-9149524C8999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73B8A66B-1FC8-4875-9C76-0EA220E29E25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xmlns="" id="{24DC5A4F-2BBE-4568-9C90-C4EE7F50BDD4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F2A795F0-1C66-4CE4-B613-98D2E006C6D6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xmlns="" id="{850D716B-A12E-47A4-B49E-016986FEC397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7</xdr:row>
      <xdr:rowOff>0</xdr:rowOff>
    </xdr:from>
    <xdr:ext cx="76200" cy="238125"/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xmlns="" id="{182B72F9-A9F9-47ED-A48A-36B71DEC6AC8}"/>
            </a:ext>
          </a:extLst>
        </xdr:cNvPr>
        <xdr:cNvSpPr txBox="1">
          <a:spLocks noChangeArrowheads="1"/>
        </xdr:cNvSpPr>
      </xdr:nvSpPr>
      <xdr:spPr bwMode="auto">
        <a:xfrm>
          <a:off x="14506575" y="18288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133683</xdr:colOff>
      <xdr:row>0</xdr:row>
      <xdr:rowOff>66842</xdr:rowOff>
    </xdr:from>
    <xdr:to>
      <xdr:col>2</xdr:col>
      <xdr:colOff>250658</xdr:colOff>
      <xdr:row>4</xdr:row>
      <xdr:rowOff>133851</xdr:rowOff>
    </xdr:to>
    <xdr:pic>
      <xdr:nvPicPr>
        <xdr:cNvPr id="20" name="1 Imagen" descr="Gobierno Municipal de Benito Juarez GUERRERO 2021 - 2024.png">
          <a:extLst>
            <a:ext uri="{FF2B5EF4-FFF2-40B4-BE49-F238E27FC236}">
              <a16:creationId xmlns:a16="http://schemas.microsoft.com/office/drawing/2014/main" xmlns="" id="{647B5772-086C-4A5B-A323-9973995960C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758" y="66842"/>
          <a:ext cx="1240925" cy="895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7.5%20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7.4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01"/>
      <sheetName val="SIN02"/>
      <sheetName val="REG03"/>
      <sheetName val="SEG04"/>
      <sheetName val="OFM05"/>
      <sheetName val="TES06"/>
      <sheetName val="COI07"/>
      <sheetName val="OBR08"/>
      <sheetName val="OBR08-2"/>
      <sheetName val="OBR08-3"/>
      <sheetName val="OBR08-4"/>
      <sheetName val="EVA09"/>
      <sheetName val="UTR10"/>
      <sheetName val="REG11"/>
      <sheetName val="DIF12"/>
      <sheetName val="SEP13"/>
      <sheetName val="CAT14"/>
      <sheetName val="SAL15"/>
      <sheetName val="DES16"/>
      <sheetName val="DER17"/>
      <sheetName val="PLA18"/>
      <sheetName val="CUL19"/>
      <sheetName val="EDU20"/>
      <sheetName val="ECO21"/>
      <sheetName val="MUJ22"/>
      <sheetName val="DEP23"/>
      <sheetName val="JUV24"/>
      <sheetName val="CAC25"/>
      <sheetName val="ACC26"/>
      <sheetName val="COM27"/>
      <sheetName val="APO28"/>
      <sheetName val="SEG29"/>
      <sheetName val="PRO30"/>
      <sheetName val="TRA31"/>
      <sheetName val="DEL32"/>
      <sheetName val="Anexo"/>
    </sheetNames>
    <sheetDataSet>
      <sheetData sheetId="0">
        <row r="16">
          <cell r="D16">
            <v>1080</v>
          </cell>
          <cell r="R16">
            <v>450</v>
          </cell>
        </row>
        <row r="18">
          <cell r="D18">
            <v>36</v>
          </cell>
          <cell r="R18">
            <v>15318</v>
          </cell>
        </row>
        <row r="20">
          <cell r="D20">
            <v>72</v>
          </cell>
          <cell r="R20">
            <v>15318</v>
          </cell>
        </row>
        <row r="22">
          <cell r="D22">
            <v>720</v>
          </cell>
          <cell r="R22">
            <v>3000</v>
          </cell>
        </row>
      </sheetData>
      <sheetData sheetId="1">
        <row r="16">
          <cell r="R16">
            <v>480</v>
          </cell>
        </row>
        <row r="18">
          <cell r="R18">
            <v>15318</v>
          </cell>
        </row>
        <row r="20">
          <cell r="R20">
            <v>15318</v>
          </cell>
        </row>
      </sheetData>
      <sheetData sheetId="2"/>
      <sheetData sheetId="3">
        <row r="16">
          <cell r="R16">
            <v>15318</v>
          </cell>
        </row>
        <row r="18">
          <cell r="R18">
            <v>240</v>
          </cell>
        </row>
        <row r="20">
          <cell r="R20">
            <v>1800</v>
          </cell>
        </row>
      </sheetData>
      <sheetData sheetId="4">
        <row r="16">
          <cell r="R16">
            <v>15318</v>
          </cell>
        </row>
        <row r="18">
          <cell r="R18">
            <v>5000</v>
          </cell>
        </row>
      </sheetData>
      <sheetData sheetId="5">
        <row r="15">
          <cell r="R15">
            <v>15318</v>
          </cell>
        </row>
        <row r="17">
          <cell r="R17">
            <v>15318</v>
          </cell>
        </row>
        <row r="19">
          <cell r="R19">
            <v>15318</v>
          </cell>
        </row>
        <row r="21">
          <cell r="R21">
            <v>720</v>
          </cell>
        </row>
        <row r="23">
          <cell r="R23">
            <v>15318</v>
          </cell>
        </row>
        <row r="25">
          <cell r="R25">
            <v>15318</v>
          </cell>
        </row>
      </sheetData>
      <sheetData sheetId="6">
        <row r="16">
          <cell r="R16">
            <v>230</v>
          </cell>
        </row>
        <row r="18">
          <cell r="R18">
            <v>15318</v>
          </cell>
        </row>
        <row r="20">
          <cell r="R20">
            <v>230</v>
          </cell>
        </row>
      </sheetData>
      <sheetData sheetId="7">
        <row r="16">
          <cell r="R16">
            <v>15318</v>
          </cell>
        </row>
        <row r="18">
          <cell r="R18">
            <v>5000</v>
          </cell>
        </row>
        <row r="20">
          <cell r="R20">
            <v>5000</v>
          </cell>
        </row>
      </sheetData>
      <sheetData sheetId="8"/>
      <sheetData sheetId="9"/>
      <sheetData sheetId="10"/>
      <sheetData sheetId="11">
        <row r="16">
          <cell r="R16">
            <v>230</v>
          </cell>
        </row>
        <row r="18">
          <cell r="R18">
            <v>800</v>
          </cell>
        </row>
        <row r="20">
          <cell r="R20">
            <v>400</v>
          </cell>
        </row>
      </sheetData>
      <sheetData sheetId="12">
        <row r="16">
          <cell r="R16">
            <v>100</v>
          </cell>
        </row>
        <row r="18">
          <cell r="R18">
            <v>100</v>
          </cell>
        </row>
        <row r="20">
          <cell r="R20">
            <v>100</v>
          </cell>
        </row>
        <row r="22">
          <cell r="R22">
            <v>100</v>
          </cell>
        </row>
      </sheetData>
      <sheetData sheetId="13">
        <row r="17">
          <cell r="R17">
            <v>15318</v>
          </cell>
        </row>
        <row r="19">
          <cell r="R19">
            <v>200</v>
          </cell>
        </row>
        <row r="21">
          <cell r="R21">
            <v>150</v>
          </cell>
        </row>
      </sheetData>
      <sheetData sheetId="14">
        <row r="16">
          <cell r="R16">
            <v>7200</v>
          </cell>
        </row>
        <row r="18">
          <cell r="R18">
            <v>6000</v>
          </cell>
        </row>
        <row r="20">
          <cell r="R20">
            <v>400</v>
          </cell>
        </row>
      </sheetData>
      <sheetData sheetId="15">
        <row r="16">
          <cell r="R16">
            <v>230</v>
          </cell>
        </row>
        <row r="18">
          <cell r="R18">
            <v>15318</v>
          </cell>
        </row>
        <row r="20">
          <cell r="R20">
            <v>1000</v>
          </cell>
        </row>
        <row r="22">
          <cell r="R22">
            <v>1500</v>
          </cell>
        </row>
      </sheetData>
      <sheetData sheetId="16">
        <row r="16">
          <cell r="R16">
            <v>15318</v>
          </cell>
        </row>
        <row r="18">
          <cell r="R18">
            <v>1420</v>
          </cell>
        </row>
        <row r="20">
          <cell r="R20">
            <v>15318</v>
          </cell>
        </row>
      </sheetData>
      <sheetData sheetId="17">
        <row r="16">
          <cell r="R16">
            <v>1400</v>
          </cell>
        </row>
        <row r="18">
          <cell r="R18">
            <v>1200</v>
          </cell>
        </row>
        <row r="20">
          <cell r="R20">
            <v>240</v>
          </cell>
        </row>
        <row r="22">
          <cell r="R22">
            <v>720</v>
          </cell>
        </row>
      </sheetData>
      <sheetData sheetId="18">
        <row r="16">
          <cell r="R16">
            <v>300</v>
          </cell>
        </row>
        <row r="18">
          <cell r="R18">
            <v>960</v>
          </cell>
        </row>
      </sheetData>
      <sheetData sheetId="19">
        <row r="16">
          <cell r="R16">
            <v>1800</v>
          </cell>
        </row>
        <row r="18">
          <cell r="R18">
            <v>1800</v>
          </cell>
        </row>
        <row r="20">
          <cell r="R20">
            <v>1000</v>
          </cell>
        </row>
        <row r="22">
          <cell r="R22">
            <v>1500</v>
          </cell>
        </row>
      </sheetData>
      <sheetData sheetId="20">
        <row r="16">
          <cell r="R16">
            <v>15318</v>
          </cell>
        </row>
        <row r="18">
          <cell r="R18">
            <v>15318</v>
          </cell>
        </row>
      </sheetData>
      <sheetData sheetId="21">
        <row r="16">
          <cell r="R16">
            <v>1000</v>
          </cell>
        </row>
        <row r="18">
          <cell r="R18">
            <v>600</v>
          </cell>
        </row>
        <row r="20">
          <cell r="R20">
            <v>600</v>
          </cell>
        </row>
        <row r="22">
          <cell r="R22">
            <v>6000</v>
          </cell>
        </row>
        <row r="24">
          <cell r="R24">
            <v>300</v>
          </cell>
        </row>
      </sheetData>
      <sheetData sheetId="22">
        <row r="16">
          <cell r="R16">
            <v>400</v>
          </cell>
        </row>
        <row r="18">
          <cell r="R18">
            <v>60</v>
          </cell>
        </row>
        <row r="20">
          <cell r="R20">
            <v>650</v>
          </cell>
        </row>
      </sheetData>
      <sheetData sheetId="23">
        <row r="16">
          <cell r="R16">
            <v>10000</v>
          </cell>
        </row>
        <row r="18">
          <cell r="R18">
            <v>230</v>
          </cell>
        </row>
        <row r="20">
          <cell r="R20">
            <v>15318</v>
          </cell>
        </row>
        <row r="22">
          <cell r="R22">
            <v>15318</v>
          </cell>
        </row>
      </sheetData>
      <sheetData sheetId="24">
        <row r="16">
          <cell r="R16">
            <v>600</v>
          </cell>
        </row>
        <row r="18">
          <cell r="R18">
            <v>300</v>
          </cell>
        </row>
        <row r="20">
          <cell r="R20">
            <v>300</v>
          </cell>
        </row>
        <row r="22">
          <cell r="R22">
            <v>600</v>
          </cell>
        </row>
      </sheetData>
      <sheetData sheetId="25">
        <row r="16">
          <cell r="R16">
            <v>400</v>
          </cell>
        </row>
        <row r="18">
          <cell r="R18">
            <v>240</v>
          </cell>
        </row>
        <row r="20">
          <cell r="R20">
            <v>650</v>
          </cell>
        </row>
      </sheetData>
      <sheetData sheetId="26">
        <row r="16">
          <cell r="R16">
            <v>400</v>
          </cell>
        </row>
        <row r="18">
          <cell r="R18">
            <v>1500</v>
          </cell>
        </row>
      </sheetData>
      <sheetData sheetId="27">
        <row r="16">
          <cell r="R16">
            <v>1000</v>
          </cell>
        </row>
        <row r="18">
          <cell r="R18">
            <v>50</v>
          </cell>
        </row>
      </sheetData>
      <sheetData sheetId="28">
        <row r="16">
          <cell r="R16">
            <v>1000</v>
          </cell>
        </row>
        <row r="18">
          <cell r="R18">
            <v>2500</v>
          </cell>
        </row>
      </sheetData>
      <sheetData sheetId="29">
        <row r="16">
          <cell r="R16">
            <v>1000</v>
          </cell>
        </row>
        <row r="18">
          <cell r="R18">
            <v>15318</v>
          </cell>
        </row>
        <row r="20">
          <cell r="R20">
            <v>15318</v>
          </cell>
        </row>
        <row r="22">
          <cell r="R22">
            <v>15318</v>
          </cell>
        </row>
      </sheetData>
      <sheetData sheetId="30">
        <row r="16">
          <cell r="R16">
            <v>10000</v>
          </cell>
        </row>
        <row r="18">
          <cell r="R18">
            <v>10000</v>
          </cell>
        </row>
        <row r="20">
          <cell r="R20">
            <v>10000</v>
          </cell>
        </row>
        <row r="22">
          <cell r="R22">
            <v>10000</v>
          </cell>
        </row>
      </sheetData>
      <sheetData sheetId="31">
        <row r="16">
          <cell r="R16">
            <v>110</v>
          </cell>
        </row>
        <row r="18">
          <cell r="R18">
            <v>50</v>
          </cell>
        </row>
        <row r="20">
          <cell r="R20">
            <v>15318</v>
          </cell>
        </row>
        <row r="22">
          <cell r="R22">
            <v>500</v>
          </cell>
        </row>
        <row r="24">
          <cell r="R24">
            <v>15318</v>
          </cell>
        </row>
        <row r="26">
          <cell r="R26">
            <v>15318</v>
          </cell>
        </row>
        <row r="28">
          <cell r="R28">
            <v>50</v>
          </cell>
        </row>
      </sheetData>
      <sheetData sheetId="32">
        <row r="16">
          <cell r="R16">
            <v>15318</v>
          </cell>
        </row>
        <row r="18">
          <cell r="R18">
            <v>25</v>
          </cell>
        </row>
        <row r="20">
          <cell r="R20">
            <v>1500</v>
          </cell>
        </row>
      </sheetData>
      <sheetData sheetId="33">
        <row r="16">
          <cell r="R16">
            <v>8000</v>
          </cell>
        </row>
        <row r="18">
          <cell r="R18">
            <v>6500</v>
          </cell>
        </row>
        <row r="20">
          <cell r="R20">
            <v>2500</v>
          </cell>
        </row>
        <row r="22">
          <cell r="R22">
            <v>2500</v>
          </cell>
        </row>
        <row r="24">
          <cell r="R24">
            <v>20</v>
          </cell>
        </row>
      </sheetData>
      <sheetData sheetId="34">
        <row r="16">
          <cell r="R16">
            <v>15318</v>
          </cell>
        </row>
        <row r="18">
          <cell r="R18">
            <v>600</v>
          </cell>
        </row>
        <row r="20">
          <cell r="R20">
            <v>3345</v>
          </cell>
        </row>
      </sheetData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01"/>
      <sheetName val="SIN02"/>
      <sheetName val="REG03"/>
      <sheetName val="SEG04"/>
      <sheetName val="OFM05"/>
      <sheetName val="TES06"/>
      <sheetName val="COI07"/>
      <sheetName val="OBR08"/>
      <sheetName val="EVA09"/>
      <sheetName val="UTR10"/>
      <sheetName val="REG11"/>
      <sheetName val="DIF12"/>
      <sheetName val="SEP13"/>
      <sheetName val="CAT14"/>
      <sheetName val="SAL15"/>
      <sheetName val="DES16"/>
      <sheetName val="DER17"/>
      <sheetName val="PLA18"/>
      <sheetName val="CUL19-CAC25"/>
      <sheetName val="EDU20"/>
      <sheetName val="ECO21"/>
      <sheetName val="MUJ22"/>
      <sheetName val="DEP23"/>
      <sheetName val="JUV24"/>
      <sheetName val="ACC26"/>
      <sheetName val="COM27"/>
      <sheetName val="APO28"/>
      <sheetName val="SEG29"/>
      <sheetName val="PRO30"/>
      <sheetName val="TRA31"/>
      <sheetName val="DEL32"/>
    </sheetNames>
    <sheetDataSet>
      <sheetData sheetId="0"/>
      <sheetData sheetId="1">
        <row r="55">
          <cell r="S55">
            <v>240</v>
          </cell>
        </row>
        <row r="56">
          <cell r="S56">
            <v>240</v>
          </cell>
        </row>
        <row r="57">
          <cell r="S57">
            <v>12</v>
          </cell>
        </row>
        <row r="59">
          <cell r="S59">
            <v>12</v>
          </cell>
        </row>
      </sheetData>
      <sheetData sheetId="2">
        <row r="55">
          <cell r="S55">
            <v>12</v>
          </cell>
        </row>
        <row r="57">
          <cell r="S57">
            <v>36</v>
          </cell>
        </row>
        <row r="59">
          <cell r="S59">
            <v>36</v>
          </cell>
        </row>
        <row r="61">
          <cell r="S61">
            <v>96</v>
          </cell>
        </row>
      </sheetData>
      <sheetData sheetId="3">
        <row r="55">
          <cell r="S55">
            <v>36</v>
          </cell>
        </row>
        <row r="57">
          <cell r="S57">
            <v>240</v>
          </cell>
        </row>
        <row r="59">
          <cell r="S59">
            <v>1800</v>
          </cell>
        </row>
      </sheetData>
      <sheetData sheetId="4">
        <row r="56">
          <cell r="S56">
            <v>240</v>
          </cell>
        </row>
        <row r="58">
          <cell r="S58">
            <v>24</v>
          </cell>
        </row>
      </sheetData>
      <sheetData sheetId="5">
        <row r="71">
          <cell r="S71">
            <v>1</v>
          </cell>
        </row>
        <row r="73">
          <cell r="S73">
            <v>12</v>
          </cell>
        </row>
        <row r="75">
          <cell r="S75">
            <v>1</v>
          </cell>
        </row>
        <row r="77">
          <cell r="S77">
            <v>720</v>
          </cell>
        </row>
        <row r="79">
          <cell r="S79">
            <v>240</v>
          </cell>
        </row>
        <row r="81">
          <cell r="S81">
            <v>24</v>
          </cell>
        </row>
      </sheetData>
      <sheetData sheetId="6">
        <row r="54">
          <cell r="S54">
            <v>12</v>
          </cell>
        </row>
        <row r="56">
          <cell r="S56">
            <v>1</v>
          </cell>
        </row>
        <row r="58">
          <cell r="S58">
            <v>12</v>
          </cell>
        </row>
      </sheetData>
      <sheetData sheetId="7">
        <row r="84">
          <cell r="S84">
            <v>84</v>
          </cell>
        </row>
        <row r="86">
          <cell r="S86">
            <v>40</v>
          </cell>
        </row>
        <row r="88">
          <cell r="S88">
            <v>40</v>
          </cell>
        </row>
      </sheetData>
      <sheetData sheetId="8">
        <row r="55">
          <cell r="S55">
            <v>4</v>
          </cell>
        </row>
        <row r="57">
          <cell r="S57">
            <v>24</v>
          </cell>
        </row>
        <row r="59">
          <cell r="S59">
            <v>4</v>
          </cell>
        </row>
      </sheetData>
      <sheetData sheetId="9">
        <row r="55">
          <cell r="S55">
            <v>4</v>
          </cell>
        </row>
        <row r="57">
          <cell r="S57">
            <v>4</v>
          </cell>
        </row>
        <row r="59">
          <cell r="S59">
            <v>6</v>
          </cell>
        </row>
        <row r="61">
          <cell r="S61">
            <v>6</v>
          </cell>
        </row>
      </sheetData>
      <sheetData sheetId="10">
        <row r="55">
          <cell r="S55">
            <v>240</v>
          </cell>
        </row>
        <row r="57">
          <cell r="S57">
            <v>200</v>
          </cell>
        </row>
        <row r="59">
          <cell r="S59">
            <v>150</v>
          </cell>
        </row>
      </sheetData>
      <sheetData sheetId="11">
        <row r="51">
          <cell r="S51">
            <v>7200</v>
          </cell>
        </row>
        <row r="53">
          <cell r="S53">
            <v>6000</v>
          </cell>
        </row>
        <row r="55">
          <cell r="S55">
            <v>15</v>
          </cell>
        </row>
      </sheetData>
      <sheetData sheetId="12">
        <row r="67">
          <cell r="S67">
            <v>360</v>
          </cell>
        </row>
        <row r="69">
          <cell r="S69">
            <v>240</v>
          </cell>
        </row>
        <row r="71">
          <cell r="S71">
            <v>24</v>
          </cell>
        </row>
        <row r="73">
          <cell r="S73">
            <v>360</v>
          </cell>
        </row>
      </sheetData>
      <sheetData sheetId="13">
        <row r="55">
          <cell r="S55">
            <v>12</v>
          </cell>
        </row>
        <row r="57">
          <cell r="S57">
            <v>1420</v>
          </cell>
        </row>
        <row r="59">
          <cell r="S59">
            <v>1</v>
          </cell>
        </row>
      </sheetData>
      <sheetData sheetId="14">
        <row r="55">
          <cell r="S55">
            <v>72</v>
          </cell>
        </row>
        <row r="57">
          <cell r="S57">
            <v>12</v>
          </cell>
        </row>
        <row r="59">
          <cell r="S59">
            <v>4</v>
          </cell>
        </row>
        <row r="61">
          <cell r="S61">
            <v>60</v>
          </cell>
        </row>
      </sheetData>
      <sheetData sheetId="15">
        <row r="55">
          <cell r="S55">
            <v>300</v>
          </cell>
        </row>
        <row r="57">
          <cell r="S57">
            <v>480</v>
          </cell>
        </row>
      </sheetData>
      <sheetData sheetId="16">
        <row r="55">
          <cell r="S55">
            <v>1800</v>
          </cell>
        </row>
        <row r="57">
          <cell r="S57">
            <v>1800</v>
          </cell>
        </row>
        <row r="59">
          <cell r="S59">
            <v>1</v>
          </cell>
        </row>
        <row r="60">
          <cell r="S60">
            <v>1</v>
          </cell>
        </row>
        <row r="61">
          <cell r="S61">
            <v>500</v>
          </cell>
        </row>
      </sheetData>
      <sheetData sheetId="17">
        <row r="55">
          <cell r="S55">
            <v>32</v>
          </cell>
        </row>
        <row r="56">
          <cell r="S56">
            <v>32</v>
          </cell>
        </row>
        <row r="57">
          <cell r="S57">
            <v>384</v>
          </cell>
        </row>
      </sheetData>
      <sheetData sheetId="18">
        <row r="58">
          <cell r="S58">
            <v>11</v>
          </cell>
        </row>
        <row r="60">
          <cell r="S60">
            <v>5</v>
          </cell>
        </row>
        <row r="62">
          <cell r="S62">
            <v>3</v>
          </cell>
        </row>
        <row r="64">
          <cell r="S64">
            <v>48</v>
          </cell>
        </row>
        <row r="66">
          <cell r="S66">
            <v>12</v>
          </cell>
        </row>
        <row r="68">
          <cell r="S68">
            <v>11</v>
          </cell>
        </row>
        <row r="70">
          <cell r="S70">
            <v>6</v>
          </cell>
        </row>
      </sheetData>
      <sheetData sheetId="19">
        <row r="54">
          <cell r="S54">
            <v>960</v>
          </cell>
        </row>
        <row r="56">
          <cell r="S56">
            <v>60</v>
          </cell>
        </row>
        <row r="58">
          <cell r="S58">
            <v>24</v>
          </cell>
        </row>
      </sheetData>
      <sheetData sheetId="20">
        <row r="55">
          <cell r="S55">
            <v>24</v>
          </cell>
        </row>
        <row r="57">
          <cell r="S57">
            <v>12</v>
          </cell>
        </row>
        <row r="59">
          <cell r="S59">
            <v>36</v>
          </cell>
        </row>
        <row r="61">
          <cell r="S61">
            <v>5</v>
          </cell>
        </row>
      </sheetData>
      <sheetData sheetId="21">
        <row r="55">
          <cell r="S55">
            <v>600</v>
          </cell>
        </row>
        <row r="57">
          <cell r="S57">
            <v>300</v>
          </cell>
        </row>
        <row r="59">
          <cell r="S59">
            <v>300</v>
          </cell>
        </row>
        <row r="61">
          <cell r="S61">
            <v>12</v>
          </cell>
        </row>
      </sheetData>
      <sheetData sheetId="22">
        <row r="55">
          <cell r="S55">
            <v>48</v>
          </cell>
        </row>
        <row r="57">
          <cell r="S57">
            <v>240</v>
          </cell>
        </row>
        <row r="59">
          <cell r="S59">
            <v>10</v>
          </cell>
        </row>
      </sheetData>
      <sheetData sheetId="23">
        <row r="55">
          <cell r="S55">
            <v>24</v>
          </cell>
        </row>
        <row r="56">
          <cell r="S56">
            <v>24</v>
          </cell>
        </row>
        <row r="57">
          <cell r="S57">
            <v>10</v>
          </cell>
        </row>
      </sheetData>
      <sheetData sheetId="24">
        <row r="54">
          <cell r="S54">
            <v>12</v>
          </cell>
        </row>
        <row r="56">
          <cell r="S56">
            <v>48</v>
          </cell>
        </row>
      </sheetData>
      <sheetData sheetId="25">
        <row r="55">
          <cell r="S55">
            <v>48</v>
          </cell>
        </row>
        <row r="57">
          <cell r="S57">
            <v>36</v>
          </cell>
        </row>
        <row r="59">
          <cell r="S59">
            <v>240</v>
          </cell>
        </row>
        <row r="61">
          <cell r="S61">
            <v>36</v>
          </cell>
        </row>
      </sheetData>
      <sheetData sheetId="26">
        <row r="55">
          <cell r="S55">
            <v>48</v>
          </cell>
        </row>
        <row r="57">
          <cell r="S57">
            <v>360</v>
          </cell>
        </row>
        <row r="59">
          <cell r="S59">
            <v>48</v>
          </cell>
        </row>
        <row r="61">
          <cell r="S61">
            <v>12</v>
          </cell>
        </row>
      </sheetData>
      <sheetData sheetId="27">
        <row r="75">
          <cell r="S75">
            <v>4</v>
          </cell>
        </row>
        <row r="77">
          <cell r="S77">
            <v>4</v>
          </cell>
        </row>
        <row r="79">
          <cell r="S79">
            <v>360</v>
          </cell>
        </row>
        <row r="81">
          <cell r="S81">
            <v>240</v>
          </cell>
        </row>
        <row r="83">
          <cell r="S83">
            <v>12</v>
          </cell>
        </row>
        <row r="85">
          <cell r="S85">
            <v>12</v>
          </cell>
        </row>
        <row r="87">
          <cell r="S87">
            <v>4</v>
          </cell>
        </row>
      </sheetData>
      <sheetData sheetId="28">
        <row r="55">
          <cell r="S55">
            <v>360</v>
          </cell>
        </row>
        <row r="57">
          <cell r="S57">
            <v>12</v>
          </cell>
        </row>
        <row r="59">
          <cell r="S59">
            <v>60</v>
          </cell>
        </row>
        <row r="60">
          <cell r="S60">
            <v>63</v>
          </cell>
        </row>
      </sheetData>
      <sheetData sheetId="29">
        <row r="55">
          <cell r="S55">
            <v>240</v>
          </cell>
        </row>
        <row r="57">
          <cell r="S57">
            <v>80</v>
          </cell>
        </row>
        <row r="59">
          <cell r="S59">
            <v>96</v>
          </cell>
        </row>
        <row r="61">
          <cell r="S61">
            <v>360</v>
          </cell>
        </row>
        <row r="63">
          <cell r="S63">
            <v>4</v>
          </cell>
        </row>
      </sheetData>
      <sheetData sheetId="30">
        <row r="55">
          <cell r="S55">
            <v>24</v>
          </cell>
        </row>
        <row r="57">
          <cell r="S57">
            <v>12</v>
          </cell>
        </row>
        <row r="59">
          <cell r="S59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BreakPreview" topLeftCell="A18" zoomScale="69" zoomScaleNormal="57" zoomScaleSheetLayoutView="69" workbookViewId="0">
      <selection activeCell="G33" sqref="G3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16" t="s">
        <v>0</v>
      </c>
      <c r="B9" s="117"/>
      <c r="C9" s="128" t="s">
        <v>74</v>
      </c>
      <c r="D9" s="129"/>
      <c r="E9" s="129"/>
      <c r="F9" s="129"/>
      <c r="G9" s="129"/>
      <c r="H9" s="129"/>
      <c r="I9" s="129"/>
      <c r="J9" s="129"/>
      <c r="K9" s="129"/>
      <c r="L9" s="129"/>
      <c r="M9" s="130"/>
      <c r="N9" s="121" t="s">
        <v>38</v>
      </c>
      <c r="O9" s="121"/>
      <c r="P9" s="131" t="s">
        <v>79</v>
      </c>
      <c r="Q9" s="132"/>
      <c r="R9" s="132"/>
      <c r="S9" s="132"/>
      <c r="T9" s="132"/>
      <c r="U9" s="133"/>
    </row>
    <row r="10" spans="1:21" x14ac:dyDescent="0.3">
      <c r="A10" s="116" t="s">
        <v>1</v>
      </c>
      <c r="B10" s="117"/>
      <c r="C10" s="128" t="s">
        <v>82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30"/>
      <c r="N10" s="121" t="s">
        <v>39</v>
      </c>
      <c r="O10" s="121"/>
      <c r="P10" s="131" t="s">
        <v>80</v>
      </c>
      <c r="Q10" s="132"/>
      <c r="R10" s="132"/>
      <c r="S10" s="132"/>
      <c r="T10" s="132"/>
      <c r="U10" s="133"/>
    </row>
    <row r="11" spans="1:21" x14ac:dyDescent="0.3">
      <c r="A11" s="116" t="s">
        <v>47</v>
      </c>
      <c r="B11" s="117"/>
      <c r="C11" s="134" t="s">
        <v>76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31" t="s">
        <v>81</v>
      </c>
      <c r="Q11" s="132"/>
      <c r="R11" s="132"/>
      <c r="S11" s="132"/>
      <c r="T11" s="132"/>
      <c r="U11" s="133"/>
    </row>
    <row r="12" spans="1:21" x14ac:dyDescent="0.3">
      <c r="A12" s="116" t="s">
        <v>2</v>
      </c>
      <c r="B12" s="117"/>
      <c r="C12" s="118" t="s">
        <v>77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N12" s="121" t="s">
        <v>41</v>
      </c>
      <c r="O12" s="121"/>
      <c r="P12" s="122" t="s">
        <v>75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118" t="s">
        <v>78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25"/>
      <c r="Q13" s="126"/>
      <c r="R13" s="126"/>
      <c r="S13" s="126"/>
      <c r="T13" s="126"/>
      <c r="U13" s="127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35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132.75" customHeight="1" x14ac:dyDescent="0.3">
      <c r="A17" s="29">
        <v>1</v>
      </c>
      <c r="B17" s="105" t="s">
        <v>30</v>
      </c>
      <c r="C17" s="106" t="s">
        <v>83</v>
      </c>
      <c r="D17" s="106"/>
      <c r="E17" s="29" t="s">
        <v>87</v>
      </c>
      <c r="F17" s="29" t="s">
        <v>28</v>
      </c>
      <c r="G17" s="29" t="s">
        <v>28</v>
      </c>
      <c r="H17" s="29">
        <f>[4]PRE01!$D$16</f>
        <v>1080</v>
      </c>
      <c r="I17" s="29">
        <v>1080</v>
      </c>
      <c r="J17" s="30">
        <v>2850142.62</v>
      </c>
      <c r="K17" s="30">
        <v>-894014.48</v>
      </c>
      <c r="L17" s="30">
        <v>1956128.14</v>
      </c>
      <c r="M17" s="31">
        <f>I17/H17*100</f>
        <v>100</v>
      </c>
      <c r="N17" s="87">
        <f>IFERROR((L17/(J17+K17))*100,0)</f>
        <v>99.999999999999986</v>
      </c>
      <c r="O17" s="29">
        <v>365</v>
      </c>
      <c r="P17" s="29">
        <v>365</v>
      </c>
      <c r="Q17" s="29">
        <f>[4]PRE01!$R$16</f>
        <v>450</v>
      </c>
      <c r="R17" s="87">
        <f>IFERROR((I17/H17)*100,0)</f>
        <v>100</v>
      </c>
      <c r="S17" s="87">
        <f>IFERROR((P17/O17)*100,0)</f>
        <v>100</v>
      </c>
      <c r="T17" s="87">
        <f>IFERROR((L17/(J17+K17))*100,0)</f>
        <v>99.999999999999986</v>
      </c>
      <c r="U17" s="35" t="s">
        <v>459</v>
      </c>
    </row>
    <row r="18" spans="1:21" ht="101.4" x14ac:dyDescent="0.3">
      <c r="A18" s="29">
        <v>2</v>
      </c>
      <c r="B18" s="105"/>
      <c r="C18" s="106" t="s">
        <v>84</v>
      </c>
      <c r="D18" s="106"/>
      <c r="E18" s="29" t="s">
        <v>88</v>
      </c>
      <c r="F18" s="29" t="s">
        <v>28</v>
      </c>
      <c r="G18" s="29" t="s">
        <v>28</v>
      </c>
      <c r="H18" s="29">
        <f>[4]PRE01!$D$18</f>
        <v>36</v>
      </c>
      <c r="I18" s="29">
        <v>36</v>
      </c>
      <c r="J18" s="30">
        <v>1878879.64</v>
      </c>
      <c r="K18" s="30">
        <v>2122714.81</v>
      </c>
      <c r="L18" s="30">
        <v>4001594.45</v>
      </c>
      <c r="M18" s="31">
        <f>I18/H18*100</f>
        <v>100</v>
      </c>
      <c r="N18" s="87">
        <f t="shared" ref="N18:N20" si="0">IFERROR((L18/(J18+K18))*100,0)</f>
        <v>100</v>
      </c>
      <c r="O18" s="29">
        <v>365</v>
      </c>
      <c r="P18" s="29">
        <v>365</v>
      </c>
      <c r="Q18" s="29">
        <f>[4]PRE01!$R$18</f>
        <v>15318</v>
      </c>
      <c r="R18" s="87">
        <f>IFERROR((I18/H18)*100,0)</f>
        <v>100</v>
      </c>
      <c r="S18" s="87">
        <f>IFERROR((P18/O18)*100,0)</f>
        <v>100</v>
      </c>
      <c r="T18" s="87">
        <f t="shared" ref="T18:T20" si="1">IFERROR((L18/(J18+K18))*100,0)</f>
        <v>100</v>
      </c>
      <c r="U18" s="35" t="s">
        <v>460</v>
      </c>
    </row>
    <row r="19" spans="1:21" ht="78" x14ac:dyDescent="0.3">
      <c r="A19" s="29">
        <v>3</v>
      </c>
      <c r="B19" s="105"/>
      <c r="C19" s="106" t="s">
        <v>85</v>
      </c>
      <c r="D19" s="106"/>
      <c r="E19" s="34" t="s">
        <v>89</v>
      </c>
      <c r="F19" s="29" t="s">
        <v>28</v>
      </c>
      <c r="G19" s="29" t="s">
        <v>28</v>
      </c>
      <c r="H19" s="29">
        <f>[4]PRE01!$D$20</f>
        <v>72</v>
      </c>
      <c r="I19" s="29">
        <v>72</v>
      </c>
      <c r="J19" s="30">
        <v>2255844.9</v>
      </c>
      <c r="K19" s="30">
        <v>2639907.83</v>
      </c>
      <c r="L19" s="30">
        <v>4317773.63</v>
      </c>
      <c r="M19" s="31">
        <f>I19/H19*100</f>
        <v>100</v>
      </c>
      <c r="N19" s="87">
        <f>IFERROR((L19/(J19+K19))*100,0)</f>
        <v>88.19427508137241</v>
      </c>
      <c r="O19" s="29">
        <v>365</v>
      </c>
      <c r="P19" s="29">
        <v>365</v>
      </c>
      <c r="Q19" s="29">
        <f>[4]PRE01!$R$20</f>
        <v>15318</v>
      </c>
      <c r="R19" s="87">
        <f>IFERROR((I19/H19)*100,0)</f>
        <v>100</v>
      </c>
      <c r="S19" s="87">
        <f>IFERROR((P19/O19)*100,0)</f>
        <v>100</v>
      </c>
      <c r="T19" s="87">
        <f t="shared" si="1"/>
        <v>88.19427508137241</v>
      </c>
      <c r="U19" s="35" t="s">
        <v>461</v>
      </c>
    </row>
    <row r="20" spans="1:21" ht="78" x14ac:dyDescent="0.3">
      <c r="A20" s="29">
        <v>4</v>
      </c>
      <c r="B20" s="105"/>
      <c r="C20" s="106" t="s">
        <v>86</v>
      </c>
      <c r="D20" s="106"/>
      <c r="E20" s="29" t="s">
        <v>90</v>
      </c>
      <c r="F20" s="29" t="s">
        <v>28</v>
      </c>
      <c r="G20" s="29" t="s">
        <v>28</v>
      </c>
      <c r="H20" s="29">
        <f>[4]PRE01!$D$22</f>
        <v>720</v>
      </c>
      <c r="I20" s="29">
        <v>720</v>
      </c>
      <c r="J20" s="30">
        <v>993620</v>
      </c>
      <c r="K20" s="30">
        <v>632848.86</v>
      </c>
      <c r="L20" s="30">
        <v>1626468.86</v>
      </c>
      <c r="M20" s="31">
        <f>I20/H20*100</f>
        <v>100</v>
      </c>
      <c r="N20" s="87">
        <f t="shared" si="0"/>
        <v>100.00000000000003</v>
      </c>
      <c r="O20" s="29">
        <v>365</v>
      </c>
      <c r="P20" s="29">
        <v>365</v>
      </c>
      <c r="Q20" s="29">
        <f>[4]PRE01!$R$22</f>
        <v>3000</v>
      </c>
      <c r="R20" s="87">
        <f>IFERROR((I20/H20)*100,0)</f>
        <v>100</v>
      </c>
      <c r="S20" s="87">
        <f>IFERROR((P20/O20)*100,0)</f>
        <v>100</v>
      </c>
      <c r="T20" s="87">
        <f t="shared" si="1"/>
        <v>100.00000000000003</v>
      </c>
      <c r="U20" s="35" t="s">
        <v>462</v>
      </c>
    </row>
    <row r="21" spans="1:21" x14ac:dyDescent="0.3">
      <c r="A21" s="107" t="s">
        <v>717</v>
      </c>
      <c r="B21" s="108"/>
      <c r="C21" s="108"/>
      <c r="D21" s="108"/>
      <c r="E21" s="108"/>
      <c r="F21" s="108"/>
      <c r="G21" s="108"/>
      <c r="H21" s="108"/>
      <c r="I21" s="109"/>
      <c r="J21" s="15">
        <f>SUM(J17:J20)</f>
        <v>7978487.1600000001</v>
      </c>
      <c r="K21" s="15">
        <f>SUM(K17:K20)</f>
        <v>4501457.0200000005</v>
      </c>
      <c r="L21" s="15">
        <f>SUM(L17:L20)</f>
        <v>11901965.079999998</v>
      </c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x14ac:dyDescent="0.3">
      <c r="A22" s="16"/>
      <c r="B22" s="16"/>
      <c r="C22" s="16"/>
      <c r="D22" s="16"/>
      <c r="E22" s="17"/>
      <c r="F22" s="18"/>
      <c r="G22" s="17"/>
      <c r="H22" s="17"/>
      <c r="I22" s="17"/>
      <c r="J22" s="19"/>
      <c r="K22" s="19"/>
      <c r="L22" s="20"/>
      <c r="M22" s="11"/>
      <c r="N22" s="11"/>
      <c r="O22" s="11"/>
      <c r="P22" s="11"/>
      <c r="Q22" s="11"/>
      <c r="R22" s="11"/>
      <c r="S22" s="11"/>
      <c r="T22" s="11"/>
      <c r="U22" s="11"/>
    </row>
  </sheetData>
  <mergeCells count="49">
    <mergeCell ref="A7:L7"/>
    <mergeCell ref="M7:U7"/>
    <mergeCell ref="A1:U1"/>
    <mergeCell ref="A2:U2"/>
    <mergeCell ref="A4:U4"/>
    <mergeCell ref="A5:U5"/>
    <mergeCell ref="T6:U6"/>
    <mergeCell ref="A8:B8"/>
    <mergeCell ref="C8:M8"/>
    <mergeCell ref="N8:U8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U15:U16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1:U21"/>
    <mergeCell ref="B17:B20"/>
    <mergeCell ref="C17:D17"/>
    <mergeCell ref="C18:D18"/>
    <mergeCell ref="C19:D19"/>
    <mergeCell ref="C20:D20"/>
    <mergeCell ref="A21:I21"/>
  </mergeCells>
  <pageMargins left="0.7" right="0.7" top="0.75" bottom="0.75" header="0.3" footer="0.3"/>
  <pageSetup paperSize="5" scale="5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topLeftCell="A10" zoomScale="71" zoomScaleNormal="100" zoomScaleSheetLayoutView="71" workbookViewId="0">
      <selection activeCell="A26" sqref="A26:XFD32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91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148" t="s">
        <v>79</v>
      </c>
      <c r="Q9" s="149"/>
      <c r="R9" s="149"/>
      <c r="S9" s="149"/>
      <c r="T9" s="149"/>
      <c r="U9" s="150"/>
    </row>
    <row r="10" spans="1:21" x14ac:dyDescent="0.3">
      <c r="A10" s="121" t="s">
        <v>1</v>
      </c>
      <c r="B10" s="121"/>
      <c r="C10" s="154" t="s">
        <v>82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21" t="s">
        <v>39</v>
      </c>
      <c r="O10" s="121"/>
      <c r="P10" s="148" t="s">
        <v>80</v>
      </c>
      <c r="Q10" s="149"/>
      <c r="R10" s="149"/>
      <c r="S10" s="149"/>
      <c r="T10" s="149"/>
      <c r="U10" s="150"/>
    </row>
    <row r="11" spans="1:21" x14ac:dyDescent="0.3">
      <c r="A11" s="121" t="s">
        <v>47</v>
      </c>
      <c r="B11" s="12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48" t="s">
        <v>93</v>
      </c>
      <c r="Q11" s="149"/>
      <c r="R11" s="149"/>
      <c r="S11" s="149"/>
      <c r="T11" s="149"/>
      <c r="U11" s="150"/>
    </row>
    <row r="12" spans="1:21" x14ac:dyDescent="0.3">
      <c r="A12" s="121" t="s">
        <v>2</v>
      </c>
      <c r="B12" s="121"/>
      <c r="C12" s="118" t="s">
        <v>77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N12" s="121" t="s">
        <v>41</v>
      </c>
      <c r="O12" s="121"/>
      <c r="P12" s="122" t="s">
        <v>75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118" t="s">
        <v>78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45" t="s">
        <v>32</v>
      </c>
      <c r="Q13" s="146"/>
      <c r="R13" s="146"/>
      <c r="S13" s="146"/>
      <c r="T13" s="146"/>
      <c r="U13" s="147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43.5" customHeight="1" x14ac:dyDescent="0.3">
      <c r="A17" s="29">
        <v>1</v>
      </c>
      <c r="B17" s="105" t="s">
        <v>30</v>
      </c>
      <c r="C17" s="144" t="s">
        <v>94</v>
      </c>
      <c r="D17" s="144"/>
      <c r="E17" s="29" t="s">
        <v>97</v>
      </c>
      <c r="F17" s="29" t="s">
        <v>28</v>
      </c>
      <c r="G17" s="29" t="s">
        <v>28</v>
      </c>
      <c r="H17" s="29">
        <f>[5]SIN02!$S$55</f>
        <v>240</v>
      </c>
      <c r="I17" s="29">
        <f>[5]SIN02!$S$56</f>
        <v>240</v>
      </c>
      <c r="J17" s="36">
        <v>566888.9</v>
      </c>
      <c r="K17" s="36">
        <v>-45392.9</v>
      </c>
      <c r="L17" s="82">
        <v>521496</v>
      </c>
      <c r="M17" s="31">
        <f>I17/H17*100</f>
        <v>100</v>
      </c>
      <c r="N17" s="87">
        <f t="shared" ref="N17:N19" si="0">IFERROR((L17/(J17+K17))*100,0)</f>
        <v>100</v>
      </c>
      <c r="O17" s="29">
        <v>365</v>
      </c>
      <c r="P17" s="29">
        <v>365</v>
      </c>
      <c r="Q17" s="29">
        <f>[4]SIN02!$R$16</f>
        <v>480</v>
      </c>
      <c r="R17" s="87">
        <f>IFERROR((I17/H17)*100,0)</f>
        <v>100</v>
      </c>
      <c r="S17" s="87">
        <f>IFERROR((P17/O17)*100,0)</f>
        <v>100</v>
      </c>
      <c r="T17" s="87">
        <f>IFERROR((L17/(J17+K17))*100,0)</f>
        <v>100</v>
      </c>
      <c r="U17" s="35" t="s">
        <v>463</v>
      </c>
    </row>
    <row r="18" spans="1:21" ht="36" customHeight="1" x14ac:dyDescent="0.3">
      <c r="A18" s="29">
        <v>2</v>
      </c>
      <c r="B18" s="105"/>
      <c r="C18" s="144" t="s">
        <v>95</v>
      </c>
      <c r="D18" s="144"/>
      <c r="E18" s="34" t="s">
        <v>98</v>
      </c>
      <c r="F18" s="29" t="s">
        <v>28</v>
      </c>
      <c r="G18" s="29" t="s">
        <v>28</v>
      </c>
      <c r="H18" s="29">
        <f>[5]SIN02!$S$57</f>
        <v>12</v>
      </c>
      <c r="I18" s="29">
        <v>12</v>
      </c>
      <c r="J18" s="36">
        <v>150006.41</v>
      </c>
      <c r="K18" s="36">
        <v>31137.53</v>
      </c>
      <c r="L18" s="82">
        <v>181143.94</v>
      </c>
      <c r="M18" s="31">
        <f>I18/H18*100</f>
        <v>100</v>
      </c>
      <c r="N18" s="87">
        <f t="shared" si="0"/>
        <v>100</v>
      </c>
      <c r="O18" s="29">
        <v>365</v>
      </c>
      <c r="P18" s="29">
        <v>365</v>
      </c>
      <c r="Q18" s="29">
        <f>[4]SIN02!$R$18</f>
        <v>15318</v>
      </c>
      <c r="R18" s="87">
        <f>IFERROR((I18/H18)*100,0)</f>
        <v>100</v>
      </c>
      <c r="S18" s="87">
        <f>IFERROR((P18/O18)*100,0)</f>
        <v>100</v>
      </c>
      <c r="T18" s="87">
        <f t="shared" ref="T18:T19" si="1">IFERROR((L18/(J18+K18))*100,0)</f>
        <v>100</v>
      </c>
      <c r="U18" s="35" t="s">
        <v>464</v>
      </c>
    </row>
    <row r="19" spans="1:21" ht="42.75" customHeight="1" x14ac:dyDescent="0.3">
      <c r="A19" s="29">
        <v>3</v>
      </c>
      <c r="B19" s="105"/>
      <c r="C19" s="144" t="s">
        <v>96</v>
      </c>
      <c r="D19" s="144"/>
      <c r="E19" s="29" t="s">
        <v>99</v>
      </c>
      <c r="F19" s="29" t="s">
        <v>28</v>
      </c>
      <c r="G19" s="29" t="s">
        <v>28</v>
      </c>
      <c r="H19" s="29">
        <f>[5]SIN02!$S$59</f>
        <v>12</v>
      </c>
      <c r="I19" s="29">
        <v>12</v>
      </c>
      <c r="J19" s="36">
        <v>55000</v>
      </c>
      <c r="K19" s="36">
        <v>-44904.86</v>
      </c>
      <c r="L19" s="82">
        <v>10095.14</v>
      </c>
      <c r="M19" s="31">
        <f>I19/H19*100</f>
        <v>100</v>
      </c>
      <c r="N19" s="87">
        <f t="shared" si="0"/>
        <v>100</v>
      </c>
      <c r="O19" s="29">
        <v>365</v>
      </c>
      <c r="P19" s="29">
        <v>365</v>
      </c>
      <c r="Q19" s="29">
        <f>[4]SIN02!$R$20</f>
        <v>15318</v>
      </c>
      <c r="R19" s="87">
        <f>IFERROR((I19/H19)*100,0)</f>
        <v>100</v>
      </c>
      <c r="S19" s="87">
        <f>IFERROR((P19/O19)*100,0)</f>
        <v>100</v>
      </c>
      <c r="T19" s="87">
        <f t="shared" si="1"/>
        <v>100</v>
      </c>
      <c r="U19" s="35" t="s">
        <v>465</v>
      </c>
    </row>
    <row r="20" spans="1:21" x14ac:dyDescent="0.3">
      <c r="A20" s="107" t="s">
        <v>717</v>
      </c>
      <c r="B20" s="108"/>
      <c r="C20" s="108"/>
      <c r="D20" s="108"/>
      <c r="E20" s="108"/>
      <c r="F20" s="108"/>
      <c r="G20" s="108"/>
      <c r="H20" s="108"/>
      <c r="I20" s="109"/>
      <c r="J20" s="15">
        <f>SUM(J17:J19)</f>
        <v>771895.31</v>
      </c>
      <c r="K20" s="15">
        <f t="shared" ref="K20:L20" si="2">SUM(K17:K19)</f>
        <v>-59160.23</v>
      </c>
      <c r="L20" s="15">
        <f t="shared" si="2"/>
        <v>712735.08</v>
      </c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x14ac:dyDescent="0.3">
      <c r="A21" s="21"/>
      <c r="B21" s="21"/>
      <c r="C21" s="21"/>
      <c r="D21" s="21"/>
      <c r="E21" s="22"/>
      <c r="F21" s="23"/>
      <c r="G21" s="22"/>
      <c r="H21" s="22"/>
      <c r="I21" s="22"/>
      <c r="J21" s="24"/>
      <c r="K21" s="24"/>
      <c r="L21" s="25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3">
      <c r="A22" s="16"/>
      <c r="B22" s="16"/>
      <c r="C22" s="16"/>
      <c r="D22" s="16"/>
      <c r="E22" s="17"/>
      <c r="F22" s="18"/>
      <c r="G22" s="17"/>
      <c r="H22" s="17"/>
      <c r="I22" s="17"/>
      <c r="J22" s="19"/>
      <c r="K22" s="19"/>
      <c r="L22" s="20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6"/>
      <c r="B23" s="16"/>
      <c r="C23" s="16"/>
      <c r="D23" s="16"/>
      <c r="E23" s="17"/>
      <c r="F23" s="18"/>
      <c r="G23" s="17"/>
      <c r="H23" s="17"/>
      <c r="I23" s="17"/>
      <c r="J23" s="19"/>
      <c r="K23" s="19"/>
      <c r="L23" s="20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6"/>
      <c r="B24" s="16"/>
      <c r="C24" s="16"/>
      <c r="D24" s="16"/>
      <c r="E24" s="17"/>
      <c r="F24" s="18"/>
      <c r="G24" s="17"/>
      <c r="H24" s="17"/>
      <c r="I24" s="17"/>
      <c r="J24" s="19"/>
      <c r="K24" s="19"/>
      <c r="L24" s="20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6"/>
      <c r="B25" s="16"/>
      <c r="C25" s="16"/>
      <c r="D25" s="16"/>
      <c r="E25" s="17"/>
      <c r="F25" s="18"/>
      <c r="G25" s="17"/>
      <c r="H25" s="17"/>
      <c r="I25" s="17"/>
      <c r="J25" s="19"/>
      <c r="K25" s="19"/>
      <c r="L25" s="20"/>
      <c r="M25" s="11"/>
      <c r="N25" s="11"/>
      <c r="O25" s="11"/>
      <c r="P25" s="11"/>
      <c r="Q25" s="11"/>
      <c r="R25" s="11"/>
      <c r="S25" s="11"/>
      <c r="T25" s="11"/>
      <c r="U25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A6" zoomScale="68" zoomScaleNormal="71" zoomScaleSheetLayoutView="68" workbookViewId="0">
      <selection activeCell="A21" sqref="A21:I21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100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148" t="s">
        <v>79</v>
      </c>
      <c r="Q9" s="149"/>
      <c r="R9" s="149"/>
      <c r="S9" s="149"/>
      <c r="T9" s="149"/>
      <c r="U9" s="150"/>
    </row>
    <row r="10" spans="1:21" x14ac:dyDescent="0.3">
      <c r="A10" s="121" t="s">
        <v>1</v>
      </c>
      <c r="B10" s="121"/>
      <c r="C10" s="154" t="s">
        <v>82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21" t="s">
        <v>39</v>
      </c>
      <c r="O10" s="121"/>
      <c r="P10" s="148" t="s">
        <v>101</v>
      </c>
      <c r="Q10" s="149"/>
      <c r="R10" s="149"/>
      <c r="S10" s="149"/>
      <c r="T10" s="149"/>
      <c r="U10" s="150"/>
    </row>
    <row r="11" spans="1:21" x14ac:dyDescent="0.3">
      <c r="A11" s="121" t="s">
        <v>47</v>
      </c>
      <c r="B11" s="12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48" t="s">
        <v>93</v>
      </c>
      <c r="Q11" s="149"/>
      <c r="R11" s="149"/>
      <c r="S11" s="149"/>
      <c r="T11" s="149"/>
      <c r="U11" s="150"/>
    </row>
    <row r="12" spans="1:21" x14ac:dyDescent="0.3">
      <c r="A12" s="121" t="s">
        <v>2</v>
      </c>
      <c r="B12" s="121"/>
      <c r="C12" s="118" t="s">
        <v>77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N12" s="121" t="s">
        <v>41</v>
      </c>
      <c r="O12" s="121"/>
      <c r="P12" s="122" t="s">
        <v>75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118" t="s">
        <v>78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48" t="s">
        <v>32</v>
      </c>
      <c r="Q13" s="149"/>
      <c r="R13" s="149"/>
      <c r="S13" s="149"/>
      <c r="T13" s="149"/>
      <c r="U13" s="150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24" x14ac:dyDescent="0.3">
      <c r="A17" s="6">
        <v>1</v>
      </c>
      <c r="B17" s="157" t="s">
        <v>30</v>
      </c>
      <c r="C17" s="159" t="s">
        <v>102</v>
      </c>
      <c r="D17" s="160"/>
      <c r="E17" s="34" t="s">
        <v>106</v>
      </c>
      <c r="F17" s="29" t="s">
        <v>28</v>
      </c>
      <c r="G17" s="29" t="s">
        <v>28</v>
      </c>
      <c r="H17" s="29">
        <f>[5]REG03!$S$55</f>
        <v>12</v>
      </c>
      <c r="I17" s="29">
        <v>12</v>
      </c>
      <c r="J17" s="36">
        <v>1955339.2</v>
      </c>
      <c r="K17" s="36">
        <v>-524639.19999999995</v>
      </c>
      <c r="L17" s="81">
        <v>1430700</v>
      </c>
      <c r="M17" s="31">
        <f>I17/H17*100</f>
        <v>100</v>
      </c>
      <c r="N17" s="33">
        <f t="shared" ref="N17:N20" si="0">IFERROR((L17/(J17+K17))*100,0)</f>
        <v>100</v>
      </c>
      <c r="O17" s="29">
        <v>365</v>
      </c>
      <c r="P17" s="29">
        <v>365</v>
      </c>
      <c r="Q17" s="29">
        <v>15318</v>
      </c>
      <c r="R17" s="33">
        <f>IFERROR((I17/H17)*100,0)</f>
        <v>100</v>
      </c>
      <c r="S17" s="33">
        <f t="shared" ref="S17:S20" si="1">IFERROR((P17/O17)*100,0)</f>
        <v>100</v>
      </c>
      <c r="T17" s="33">
        <f t="shared" ref="T17:T20" si="2">IFERROR((L17/(J17+K17))*100,0)</f>
        <v>100</v>
      </c>
      <c r="U17" s="35" t="s">
        <v>457</v>
      </c>
    </row>
    <row r="18" spans="1:21" ht="15.6" x14ac:dyDescent="0.3">
      <c r="A18" s="6">
        <v>2</v>
      </c>
      <c r="B18" s="158"/>
      <c r="C18" s="159" t="s">
        <v>103</v>
      </c>
      <c r="D18" s="160"/>
      <c r="E18" s="29" t="s">
        <v>88</v>
      </c>
      <c r="F18" s="29" t="s">
        <v>28</v>
      </c>
      <c r="G18" s="29" t="s">
        <v>28</v>
      </c>
      <c r="H18" s="29">
        <f>[5]REG03!$S$57</f>
        <v>36</v>
      </c>
      <c r="I18" s="29">
        <v>36</v>
      </c>
      <c r="J18" s="36">
        <v>196389.5</v>
      </c>
      <c r="K18" s="36">
        <v>-53389.5</v>
      </c>
      <c r="L18" s="81">
        <v>143000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v>15318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456</v>
      </c>
    </row>
    <row r="19" spans="1:21" ht="35.25" customHeight="1" x14ac:dyDescent="0.3">
      <c r="A19" s="6">
        <v>3</v>
      </c>
      <c r="B19" s="158"/>
      <c r="C19" s="159" t="s">
        <v>104</v>
      </c>
      <c r="D19" s="160"/>
      <c r="E19" s="29" t="s">
        <v>107</v>
      </c>
      <c r="F19" s="29" t="s">
        <v>28</v>
      </c>
      <c r="G19" s="29" t="s">
        <v>28</v>
      </c>
      <c r="H19" s="29">
        <f>[5]REG03!$S$59</f>
        <v>36</v>
      </c>
      <c r="I19" s="29">
        <v>36</v>
      </c>
      <c r="J19" s="36">
        <v>72000</v>
      </c>
      <c r="K19" s="36">
        <v>10930</v>
      </c>
      <c r="L19" s="81">
        <v>82930</v>
      </c>
      <c r="M19" s="31">
        <f>I19/H19*100</f>
        <v>100</v>
      </c>
      <c r="N19" s="33">
        <f t="shared" si="0"/>
        <v>100</v>
      </c>
      <c r="O19" s="29">
        <v>365</v>
      </c>
      <c r="P19" s="29">
        <v>365</v>
      </c>
      <c r="Q19" s="29">
        <v>15318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415</v>
      </c>
    </row>
    <row r="20" spans="1:21" ht="36" customHeight="1" x14ac:dyDescent="0.3">
      <c r="A20" s="6">
        <v>4</v>
      </c>
      <c r="B20" s="158"/>
      <c r="C20" s="161" t="s">
        <v>105</v>
      </c>
      <c r="D20" s="162"/>
      <c r="E20" s="29" t="s">
        <v>72</v>
      </c>
      <c r="F20" s="29" t="s">
        <v>28</v>
      </c>
      <c r="G20" s="29" t="s">
        <v>28</v>
      </c>
      <c r="H20" s="29">
        <f>[5]REG03!$S$61</f>
        <v>96</v>
      </c>
      <c r="I20" s="29">
        <v>80</v>
      </c>
      <c r="J20" s="36">
        <v>413889.12</v>
      </c>
      <c r="K20" s="36">
        <v>323772.23</v>
      </c>
      <c r="L20" s="81">
        <v>737661.35</v>
      </c>
      <c r="M20" s="31">
        <f>I20/H20*100</f>
        <v>83.333333333333343</v>
      </c>
      <c r="N20" s="33">
        <f t="shared" si="0"/>
        <v>100</v>
      </c>
      <c r="O20" s="29">
        <v>365</v>
      </c>
      <c r="P20" s="29">
        <v>365</v>
      </c>
      <c r="Q20" s="29">
        <v>3000</v>
      </c>
      <c r="R20" s="33">
        <f>IFERROR((I20/H20)*100,0)</f>
        <v>83.333333333333343</v>
      </c>
      <c r="S20" s="33">
        <f t="shared" si="1"/>
        <v>100</v>
      </c>
      <c r="T20" s="33">
        <f t="shared" si="2"/>
        <v>100</v>
      </c>
      <c r="U20" s="35" t="s">
        <v>458</v>
      </c>
    </row>
    <row r="21" spans="1:21" x14ac:dyDescent="0.3">
      <c r="A21" s="107" t="s">
        <v>717</v>
      </c>
      <c r="B21" s="108"/>
      <c r="C21" s="108"/>
      <c r="D21" s="108"/>
      <c r="E21" s="108"/>
      <c r="F21" s="108"/>
      <c r="G21" s="108"/>
      <c r="H21" s="108"/>
      <c r="I21" s="109"/>
      <c r="J21" s="15">
        <f>SUM(J17:J20)</f>
        <v>2637617.8200000003</v>
      </c>
      <c r="K21" s="15">
        <f>SUM(K17:K20)</f>
        <v>-243326.46999999997</v>
      </c>
      <c r="L21" s="15">
        <f>SUM(L17:L20)</f>
        <v>2394291.35</v>
      </c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 x14ac:dyDescent="0.3">
      <c r="A22" s="16"/>
      <c r="B22" s="16"/>
      <c r="C22" s="16"/>
      <c r="D22" s="16"/>
      <c r="E22" s="17"/>
      <c r="F22" s="18"/>
      <c r="G22" s="17"/>
      <c r="H22" s="17"/>
      <c r="I22" s="17"/>
      <c r="J22" s="19"/>
      <c r="K22" s="19"/>
      <c r="L22" s="20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6"/>
      <c r="B23" s="16"/>
      <c r="C23" s="16"/>
      <c r="D23" s="16"/>
      <c r="E23" s="17"/>
      <c r="F23" s="18"/>
      <c r="G23" s="17"/>
      <c r="H23" s="17"/>
      <c r="I23" s="17"/>
      <c r="J23" s="19"/>
      <c r="K23" s="19"/>
      <c r="L23" s="20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6"/>
      <c r="B24" s="16"/>
      <c r="C24" s="16"/>
      <c r="D24" s="16"/>
      <c r="E24" s="17"/>
      <c r="F24" s="18"/>
      <c r="G24" s="17"/>
      <c r="H24" s="17"/>
      <c r="I24" s="17"/>
      <c r="J24" s="19"/>
      <c r="K24" s="19"/>
      <c r="L24" s="20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6"/>
      <c r="B25" s="16"/>
      <c r="C25" s="16"/>
      <c r="D25" s="16"/>
      <c r="E25" s="17"/>
      <c r="F25" s="18"/>
      <c r="G25" s="17"/>
      <c r="H25" s="17"/>
      <c r="I25" s="17"/>
      <c r="J25" s="19"/>
      <c r="K25" s="19"/>
      <c r="L25" s="20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6"/>
      <c r="B26" s="16"/>
      <c r="C26" s="16"/>
      <c r="D26" s="16"/>
      <c r="E26" s="17"/>
      <c r="F26" s="18"/>
      <c r="G26" s="17"/>
      <c r="H26" s="17"/>
      <c r="I26" s="17"/>
      <c r="J26" s="19"/>
      <c r="K26" s="19"/>
      <c r="L26" s="20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6"/>
      <c r="B27" s="16"/>
      <c r="C27" s="16"/>
      <c r="D27" s="16"/>
      <c r="E27" s="17"/>
      <c r="F27" s="18"/>
      <c r="G27" s="17"/>
      <c r="H27" s="17"/>
      <c r="I27" s="17"/>
      <c r="J27" s="19"/>
      <c r="K27" s="19"/>
      <c r="L27" s="20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6"/>
      <c r="B28" s="16"/>
      <c r="C28" s="16"/>
      <c r="D28" s="16"/>
      <c r="E28" s="17"/>
      <c r="F28" s="18"/>
      <c r="G28" s="17"/>
      <c r="H28" s="17"/>
      <c r="I28" s="17"/>
      <c r="J28" s="19"/>
      <c r="K28" s="19"/>
      <c r="L28" s="20"/>
      <c r="M28" s="11"/>
      <c r="N28" s="11"/>
      <c r="O28" s="11"/>
      <c r="P28" s="11"/>
      <c r="Q28" s="11"/>
      <c r="R28" s="11"/>
      <c r="S28" s="11"/>
      <c r="T28" s="11"/>
      <c r="U28" s="11"/>
    </row>
  </sheetData>
  <mergeCells count="49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5:A16"/>
    <mergeCell ref="B15:B16"/>
    <mergeCell ref="C15:D16"/>
    <mergeCell ref="A10:B10"/>
    <mergeCell ref="C10:M10"/>
    <mergeCell ref="A13:B13"/>
    <mergeCell ref="C13:M13"/>
    <mergeCell ref="N13:O13"/>
    <mergeCell ref="P13:U13"/>
    <mergeCell ref="A11:B11"/>
    <mergeCell ref="C11:M11"/>
    <mergeCell ref="N11:O11"/>
    <mergeCell ref="N10:O10"/>
    <mergeCell ref="P10:U10"/>
    <mergeCell ref="P11:U11"/>
    <mergeCell ref="A12:B12"/>
    <mergeCell ref="C12:M12"/>
    <mergeCell ref="N12:O12"/>
    <mergeCell ref="P12:U12"/>
    <mergeCell ref="A21:I21"/>
    <mergeCell ref="M21:U21"/>
    <mergeCell ref="O15:P15"/>
    <mergeCell ref="Q15:Q16"/>
    <mergeCell ref="U15:U16"/>
    <mergeCell ref="B17:B20"/>
    <mergeCell ref="C18:D18"/>
    <mergeCell ref="C19:D19"/>
    <mergeCell ref="C20:D20"/>
    <mergeCell ref="E15:E16"/>
    <mergeCell ref="F15:F16"/>
    <mergeCell ref="G15:G16"/>
    <mergeCell ref="H15:I15"/>
    <mergeCell ref="J15:L15"/>
    <mergeCell ref="M15:N15"/>
    <mergeCell ref="C17:D17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topLeftCell="A15" zoomScale="78" zoomScaleNormal="73" zoomScaleSheetLayoutView="78" workbookViewId="0">
      <selection activeCell="I23" sqref="I2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71" t="s">
        <v>0</v>
      </c>
      <c r="B9" s="171"/>
      <c r="C9" s="151" t="s">
        <v>108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148" t="s">
        <v>31</v>
      </c>
      <c r="Q9" s="149"/>
      <c r="R9" s="149"/>
      <c r="S9" s="149"/>
      <c r="T9" s="149"/>
      <c r="U9" s="150"/>
    </row>
    <row r="10" spans="1:21" x14ac:dyDescent="0.3">
      <c r="A10" s="171" t="s">
        <v>1</v>
      </c>
      <c r="B10" s="171"/>
      <c r="C10" s="154" t="s">
        <v>82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21" t="s">
        <v>39</v>
      </c>
      <c r="O10" s="121"/>
      <c r="P10" s="148" t="s">
        <v>109</v>
      </c>
      <c r="Q10" s="149"/>
      <c r="R10" s="149"/>
      <c r="S10" s="149"/>
      <c r="T10" s="149"/>
      <c r="U10" s="150"/>
    </row>
    <row r="11" spans="1:21" x14ac:dyDescent="0.3">
      <c r="A11" s="171" t="s">
        <v>47</v>
      </c>
      <c r="B11" s="17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16" t="s">
        <v>40</v>
      </c>
      <c r="O11" s="117"/>
      <c r="P11" s="148" t="s">
        <v>110</v>
      </c>
      <c r="Q11" s="149"/>
      <c r="R11" s="149"/>
      <c r="S11" s="149"/>
      <c r="T11" s="149"/>
      <c r="U11" s="150"/>
    </row>
    <row r="12" spans="1:21" x14ac:dyDescent="0.3">
      <c r="A12" s="171" t="s">
        <v>2</v>
      </c>
      <c r="B12" s="171"/>
      <c r="C12" s="165" t="s">
        <v>77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16" t="s">
        <v>41</v>
      </c>
      <c r="O12" s="117"/>
      <c r="P12" s="122" t="s">
        <v>75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165" t="s">
        <v>64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7"/>
      <c r="N13" s="116" t="s">
        <v>48</v>
      </c>
      <c r="O13" s="117"/>
      <c r="P13" s="168" t="s">
        <v>32</v>
      </c>
      <c r="Q13" s="169"/>
      <c r="R13" s="169"/>
      <c r="S13" s="169"/>
      <c r="T13" s="169"/>
      <c r="U13" s="170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35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1.2" x14ac:dyDescent="0.3">
      <c r="A17" s="29">
        <v>1</v>
      </c>
      <c r="B17" s="163" t="s">
        <v>30</v>
      </c>
      <c r="C17" s="159" t="s">
        <v>111</v>
      </c>
      <c r="D17" s="160"/>
      <c r="E17" s="29" t="s">
        <v>107</v>
      </c>
      <c r="F17" s="29" t="s">
        <v>28</v>
      </c>
      <c r="G17" s="29" t="s">
        <v>28</v>
      </c>
      <c r="H17" s="29">
        <f>[5]SEG04!$S$55</f>
        <v>36</v>
      </c>
      <c r="I17" s="29">
        <v>36</v>
      </c>
      <c r="J17" s="37">
        <v>604706.4</v>
      </c>
      <c r="K17" s="37">
        <v>-105821.72</v>
      </c>
      <c r="L17" s="37">
        <v>498884.68</v>
      </c>
      <c r="M17" s="31">
        <f>I17/H17*100</f>
        <v>100</v>
      </c>
      <c r="N17" s="33">
        <f t="shared" ref="N17:N19" si="0">IFERROR((L17/(J17+K17))*100,0)</f>
        <v>99.999999999999986</v>
      </c>
      <c r="O17" s="29">
        <v>365</v>
      </c>
      <c r="P17" s="29">
        <v>365</v>
      </c>
      <c r="Q17" s="29">
        <f>[4]SEG04!$R$16</f>
        <v>15318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99.999999999999986</v>
      </c>
      <c r="U17" s="35" t="s">
        <v>466</v>
      </c>
    </row>
    <row r="18" spans="1:21" ht="23.4" x14ac:dyDescent="0.3">
      <c r="A18" s="29">
        <v>2</v>
      </c>
      <c r="B18" s="164"/>
      <c r="C18" s="159" t="s">
        <v>112</v>
      </c>
      <c r="D18" s="160"/>
      <c r="E18" s="34" t="s">
        <v>115</v>
      </c>
      <c r="F18" s="29" t="s">
        <v>28</v>
      </c>
      <c r="G18" s="29" t="s">
        <v>28</v>
      </c>
      <c r="H18" s="29">
        <f>[5]SEG04!$S$57</f>
        <v>240</v>
      </c>
      <c r="I18" s="29">
        <v>240</v>
      </c>
      <c r="J18" s="37">
        <v>122699.83</v>
      </c>
      <c r="K18" s="37">
        <v>-10867.3</v>
      </c>
      <c r="L18" s="37">
        <v>111832.53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[4]SEG04!$R$18</f>
        <v>240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467</v>
      </c>
    </row>
    <row r="19" spans="1:21" ht="15.6" x14ac:dyDescent="0.3">
      <c r="A19" s="29">
        <v>3</v>
      </c>
      <c r="B19" s="164"/>
      <c r="C19" s="159" t="s">
        <v>113</v>
      </c>
      <c r="D19" s="160"/>
      <c r="E19" s="29" t="s">
        <v>114</v>
      </c>
      <c r="F19" s="29" t="s">
        <v>28</v>
      </c>
      <c r="G19" s="29" t="s">
        <v>28</v>
      </c>
      <c r="H19" s="29">
        <f>[5]SEG04!$S$59</f>
        <v>1800</v>
      </c>
      <c r="I19" s="29">
        <v>1800</v>
      </c>
      <c r="J19" s="37">
        <v>121000.8</v>
      </c>
      <c r="K19" s="37">
        <v>80136.28</v>
      </c>
      <c r="L19" s="37">
        <v>201137.08</v>
      </c>
      <c r="M19" s="31">
        <f>I19/H19*100</f>
        <v>100</v>
      </c>
      <c r="N19" s="33">
        <f t="shared" si="0"/>
        <v>99.999999999999986</v>
      </c>
      <c r="O19" s="29">
        <v>365</v>
      </c>
      <c r="P19" s="29">
        <v>365</v>
      </c>
      <c r="Q19" s="29">
        <f>[4]SEG04!$R$20</f>
        <v>1800</v>
      </c>
      <c r="R19" s="33">
        <f>IFERROR((I19/H19)*100,0)</f>
        <v>100</v>
      </c>
      <c r="S19" s="33">
        <f t="shared" si="1"/>
        <v>100</v>
      </c>
      <c r="T19" s="33">
        <f t="shared" si="2"/>
        <v>99.999999999999986</v>
      </c>
      <c r="U19" s="35" t="s">
        <v>468</v>
      </c>
    </row>
    <row r="20" spans="1:21" x14ac:dyDescent="0.3">
      <c r="A20" s="92"/>
      <c r="B20" s="93"/>
      <c r="C20" s="93"/>
      <c r="D20" s="94"/>
      <c r="E20" s="8"/>
      <c r="F20" s="92" t="s">
        <v>19</v>
      </c>
      <c r="G20" s="93"/>
      <c r="H20" s="93"/>
      <c r="I20" s="94"/>
      <c r="J20" s="95">
        <f>SUM(J17:J19)</f>
        <v>848407.03</v>
      </c>
      <c r="K20" s="95">
        <f>SUM(K17:K19)</f>
        <v>-36552.740000000005</v>
      </c>
      <c r="L20" s="95">
        <f>SUM(L17:L19)</f>
        <v>811854.28999999992</v>
      </c>
      <c r="M20" s="8"/>
      <c r="N20" s="8"/>
      <c r="O20" s="7"/>
      <c r="P20" s="7"/>
      <c r="Q20" s="7"/>
      <c r="R20" s="91"/>
      <c r="S20" s="91"/>
      <c r="T20" s="91"/>
      <c r="U20" s="91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</sheetData>
  <mergeCells count="46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H15:I15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topLeftCell="C3" zoomScale="62" zoomScaleNormal="100" zoomScaleSheetLayoutView="62" workbookViewId="0">
      <selection activeCell="K23" sqref="K2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116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148" t="s">
        <v>118</v>
      </c>
      <c r="Q9" s="149"/>
      <c r="R9" s="149"/>
      <c r="S9" s="149"/>
      <c r="T9" s="149"/>
      <c r="U9" s="150"/>
    </row>
    <row r="10" spans="1:21" x14ac:dyDescent="0.3">
      <c r="A10" s="121" t="s">
        <v>1</v>
      </c>
      <c r="B10" s="121"/>
      <c r="C10" s="154" t="s">
        <v>82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21" t="s">
        <v>39</v>
      </c>
      <c r="O10" s="121"/>
      <c r="P10" s="148" t="s">
        <v>80</v>
      </c>
      <c r="Q10" s="149"/>
      <c r="R10" s="149"/>
      <c r="S10" s="149"/>
      <c r="T10" s="149"/>
      <c r="U10" s="150"/>
    </row>
    <row r="11" spans="1:21" x14ac:dyDescent="0.3">
      <c r="A11" s="121" t="s">
        <v>47</v>
      </c>
      <c r="B11" s="12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45" t="s">
        <v>119</v>
      </c>
      <c r="Q11" s="146"/>
      <c r="R11" s="146"/>
      <c r="S11" s="146"/>
      <c r="T11" s="146"/>
      <c r="U11" s="147"/>
    </row>
    <row r="12" spans="1:21" x14ac:dyDescent="0.3">
      <c r="A12" s="121" t="s">
        <v>2</v>
      </c>
      <c r="B12" s="121"/>
      <c r="C12" s="118" t="s">
        <v>117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N12" s="121" t="s">
        <v>41</v>
      </c>
      <c r="O12" s="121"/>
      <c r="P12" s="122" t="s">
        <v>75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118" t="s">
        <v>65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76" t="s">
        <v>32</v>
      </c>
      <c r="Q13" s="177"/>
      <c r="R13" s="177"/>
      <c r="S13" s="177"/>
      <c r="T13" s="177"/>
      <c r="U13" s="178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46.8" x14ac:dyDescent="0.3">
      <c r="A17" s="29">
        <v>1</v>
      </c>
      <c r="B17" s="163" t="s">
        <v>30</v>
      </c>
      <c r="C17" s="159" t="s">
        <v>120</v>
      </c>
      <c r="D17" s="160"/>
      <c r="E17" s="29" t="s">
        <v>114</v>
      </c>
      <c r="F17" s="29" t="s">
        <v>28</v>
      </c>
      <c r="G17" s="29" t="s">
        <v>28</v>
      </c>
      <c r="H17" s="29">
        <f>[5]OFM05!$S$56</f>
        <v>240</v>
      </c>
      <c r="I17" s="29">
        <v>240</v>
      </c>
      <c r="J17" s="38">
        <v>379000</v>
      </c>
      <c r="K17" s="38">
        <v>-99115.72</v>
      </c>
      <c r="L17" s="81">
        <v>279884.28000000003</v>
      </c>
      <c r="M17" s="31">
        <f>I17/H17*100</f>
        <v>100</v>
      </c>
      <c r="N17" s="33">
        <f t="shared" ref="N17:N18" si="0">IFERROR((L17/(J17+K17))*100,0)</f>
        <v>100</v>
      </c>
      <c r="O17" s="29">
        <v>365</v>
      </c>
      <c r="P17" s="29">
        <v>365</v>
      </c>
      <c r="Q17" s="29">
        <f>[4]OFM05!$R$16</f>
        <v>15318</v>
      </c>
      <c r="R17" s="33">
        <f>IFERROR((I17/H17)*100,0)</f>
        <v>100</v>
      </c>
      <c r="S17" s="33">
        <f t="shared" ref="S17:S18" si="1">IFERROR((P17/O17)*100,0)</f>
        <v>100</v>
      </c>
      <c r="T17" s="33">
        <f t="shared" ref="T17:T18" si="2">IFERROR((L17/(J17+K17))*100,0)</f>
        <v>100</v>
      </c>
      <c r="U17" s="35" t="s">
        <v>469</v>
      </c>
    </row>
    <row r="18" spans="1:21" ht="58.5" customHeight="1" x14ac:dyDescent="0.3">
      <c r="A18" s="29">
        <v>2</v>
      </c>
      <c r="B18" s="164"/>
      <c r="C18" s="159" t="s">
        <v>121</v>
      </c>
      <c r="D18" s="160"/>
      <c r="E18" s="29" t="s">
        <v>122</v>
      </c>
      <c r="F18" s="29" t="s">
        <v>28</v>
      </c>
      <c r="G18" s="29" t="s">
        <v>28</v>
      </c>
      <c r="H18" s="29">
        <f>[5]OFM05!$S$58</f>
        <v>24</v>
      </c>
      <c r="I18" s="29">
        <v>24</v>
      </c>
      <c r="J18" s="38">
        <v>382155.36</v>
      </c>
      <c r="K18" s="38">
        <v>-288721.78000000003</v>
      </c>
      <c r="L18" s="81">
        <v>93433.58</v>
      </c>
      <c r="M18" s="31">
        <f>I18/H18*100</f>
        <v>100</v>
      </c>
      <c r="N18" s="33">
        <f t="shared" si="0"/>
        <v>100.00000000000004</v>
      </c>
      <c r="O18" s="29">
        <v>365</v>
      </c>
      <c r="P18" s="29">
        <v>365</v>
      </c>
      <c r="Q18" s="29">
        <f>[4]OFM05!$R$18</f>
        <v>5000</v>
      </c>
      <c r="R18" s="33">
        <f>IFERROR((I18/H18)*100,0)</f>
        <v>100</v>
      </c>
      <c r="S18" s="33">
        <f t="shared" si="1"/>
        <v>100</v>
      </c>
      <c r="T18" s="33">
        <f t="shared" si="2"/>
        <v>100.00000000000004</v>
      </c>
      <c r="U18" s="35" t="s">
        <v>470</v>
      </c>
    </row>
    <row r="19" spans="1:21" x14ac:dyDescent="0.3">
      <c r="A19" s="173" t="s">
        <v>717</v>
      </c>
      <c r="B19" s="174"/>
      <c r="C19" s="174"/>
      <c r="D19" s="174"/>
      <c r="E19" s="174"/>
      <c r="F19" s="174"/>
      <c r="G19" s="174"/>
      <c r="H19" s="174"/>
      <c r="I19" s="175"/>
      <c r="J19" s="39">
        <f>SUM(J17:J18)</f>
        <v>761155.36</v>
      </c>
      <c r="K19" s="39">
        <f>SUM(K17:K18)</f>
        <v>-387837.5</v>
      </c>
      <c r="L19" s="39">
        <f>SUM(L17:L18)</f>
        <v>373317.86000000004</v>
      </c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x14ac:dyDescent="0.3">
      <c r="A20" s="10"/>
      <c r="B20" s="10"/>
      <c r="C20" s="10"/>
      <c r="D20" s="10"/>
      <c r="E20" s="13"/>
      <c r="F20" s="10"/>
      <c r="G20" s="13"/>
      <c r="H20" s="13"/>
      <c r="I20" s="13"/>
      <c r="J20" s="14"/>
      <c r="K20" s="14"/>
      <c r="L20" s="14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</sheetData>
  <mergeCells count="47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B17:B18"/>
    <mergeCell ref="C17:D17"/>
    <mergeCell ref="C18:D18"/>
    <mergeCell ref="M19:U19"/>
    <mergeCell ref="A19:I19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A23" zoomScale="75" zoomScaleNormal="100" zoomScaleSheetLayoutView="75" workbookViewId="0">
      <selection activeCell="H35" sqref="H35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123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148" t="s">
        <v>79</v>
      </c>
      <c r="Q9" s="149"/>
      <c r="R9" s="149"/>
      <c r="S9" s="149"/>
      <c r="T9" s="149"/>
      <c r="U9" s="150"/>
    </row>
    <row r="10" spans="1:21" x14ac:dyDescent="0.3">
      <c r="A10" s="121" t="s">
        <v>1</v>
      </c>
      <c r="B10" s="121"/>
      <c r="C10" s="128" t="s">
        <v>82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30"/>
      <c r="N10" s="121" t="s">
        <v>39</v>
      </c>
      <c r="O10" s="121"/>
      <c r="P10" s="148" t="s">
        <v>124</v>
      </c>
      <c r="Q10" s="149"/>
      <c r="R10" s="149"/>
      <c r="S10" s="149"/>
      <c r="T10" s="149"/>
      <c r="U10" s="150"/>
    </row>
    <row r="11" spans="1:21" x14ac:dyDescent="0.3">
      <c r="A11" s="121" t="s">
        <v>47</v>
      </c>
      <c r="B11" s="121"/>
      <c r="C11" s="154" t="s">
        <v>92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6"/>
      <c r="N11" s="121" t="s">
        <v>40</v>
      </c>
      <c r="O11" s="121"/>
      <c r="P11" s="148" t="s">
        <v>125</v>
      </c>
      <c r="Q11" s="149"/>
      <c r="R11" s="149"/>
      <c r="S11" s="149"/>
      <c r="T11" s="149"/>
      <c r="U11" s="150"/>
    </row>
    <row r="12" spans="1:21" x14ac:dyDescent="0.3">
      <c r="A12" s="121" t="s">
        <v>2</v>
      </c>
      <c r="B12" s="121"/>
      <c r="C12" s="165" t="s">
        <v>117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122" t="s">
        <v>75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118" t="s">
        <v>65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48" t="s">
        <v>32</v>
      </c>
      <c r="Q13" s="149"/>
      <c r="R13" s="149"/>
      <c r="S13" s="149"/>
      <c r="T13" s="149"/>
      <c r="U13" s="150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83" t="s">
        <v>3</v>
      </c>
      <c r="B15" s="184" t="s">
        <v>20</v>
      </c>
      <c r="C15" s="183" t="s">
        <v>21</v>
      </c>
      <c r="D15" s="183"/>
      <c r="E15" s="186" t="s">
        <v>22</v>
      </c>
      <c r="F15" s="184" t="s">
        <v>4</v>
      </c>
      <c r="G15" s="186" t="s">
        <v>416</v>
      </c>
      <c r="H15" s="186" t="s">
        <v>5</v>
      </c>
      <c r="I15" s="186"/>
      <c r="J15" s="183" t="s">
        <v>6</v>
      </c>
      <c r="K15" s="183"/>
      <c r="L15" s="183"/>
      <c r="M15" s="186" t="s">
        <v>24</v>
      </c>
      <c r="N15" s="186"/>
      <c r="O15" s="187" t="s">
        <v>25</v>
      </c>
      <c r="P15" s="187"/>
      <c r="Q15" s="186" t="s">
        <v>7</v>
      </c>
      <c r="R15" s="42" t="s">
        <v>8</v>
      </c>
      <c r="S15" s="42" t="s">
        <v>8</v>
      </c>
      <c r="T15" s="42" t="s">
        <v>8</v>
      </c>
      <c r="U15" s="182" t="s">
        <v>9</v>
      </c>
    </row>
    <row r="16" spans="1:21" ht="24" x14ac:dyDescent="0.3">
      <c r="A16" s="183"/>
      <c r="B16" s="185"/>
      <c r="C16" s="183"/>
      <c r="D16" s="183"/>
      <c r="E16" s="186"/>
      <c r="F16" s="185"/>
      <c r="G16" s="186"/>
      <c r="H16" s="41" t="s">
        <v>10</v>
      </c>
      <c r="I16" s="41" t="s">
        <v>11</v>
      </c>
      <c r="J16" s="43" t="s">
        <v>26</v>
      </c>
      <c r="K16" s="3" t="s">
        <v>445</v>
      </c>
      <c r="L16" s="44" t="s">
        <v>27</v>
      </c>
      <c r="M16" s="44" t="s">
        <v>12</v>
      </c>
      <c r="N16" s="44" t="s">
        <v>13</v>
      </c>
      <c r="O16" s="44" t="s">
        <v>14</v>
      </c>
      <c r="P16" s="44" t="s">
        <v>15</v>
      </c>
      <c r="Q16" s="186"/>
      <c r="R16" s="45" t="s">
        <v>16</v>
      </c>
      <c r="S16" s="45" t="s">
        <v>17</v>
      </c>
      <c r="T16" s="45" t="s">
        <v>18</v>
      </c>
      <c r="U16" s="182"/>
    </row>
    <row r="17" spans="1:21" ht="54.6" x14ac:dyDescent="0.3">
      <c r="A17" s="58">
        <v>1</v>
      </c>
      <c r="B17" s="179" t="s">
        <v>30</v>
      </c>
      <c r="C17" s="180" t="s">
        <v>126</v>
      </c>
      <c r="D17" s="160"/>
      <c r="E17" s="29" t="s">
        <v>127</v>
      </c>
      <c r="F17" s="29" t="s">
        <v>28</v>
      </c>
      <c r="G17" s="29" t="s">
        <v>28</v>
      </c>
      <c r="H17" s="29">
        <f>[5]TES06!$S$71</f>
        <v>1</v>
      </c>
      <c r="I17" s="29">
        <v>1</v>
      </c>
      <c r="J17" s="46">
        <v>1321750</v>
      </c>
      <c r="K17" s="46">
        <v>1862196.93</v>
      </c>
      <c r="L17" s="79">
        <v>3183946.93</v>
      </c>
      <c r="M17" s="31">
        <f t="shared" ref="M17:M24" si="0">I17/H17*100</f>
        <v>100</v>
      </c>
      <c r="N17" s="33">
        <f t="shared" ref="N17:N24" si="1">IFERROR((L17/(J17+K17))*100,0)</f>
        <v>100.00000000000003</v>
      </c>
      <c r="O17" s="29">
        <v>365</v>
      </c>
      <c r="P17" s="29">
        <v>365</v>
      </c>
      <c r="Q17" s="29">
        <f>[4]TES06!$R$15</f>
        <v>15318</v>
      </c>
      <c r="R17" s="33">
        <f t="shared" ref="R17:R24" si="2">IFERROR((I17/H17)*100,0)</f>
        <v>100</v>
      </c>
      <c r="S17" s="33">
        <f t="shared" ref="S17:S24" si="3">IFERROR((P17/O17)*100,0)</f>
        <v>100</v>
      </c>
      <c r="T17" s="33">
        <f t="shared" ref="T17:T24" si="4">IFERROR((L17/(J17+K17))*100,0)</f>
        <v>100.00000000000003</v>
      </c>
      <c r="U17" s="35" t="s">
        <v>471</v>
      </c>
    </row>
    <row r="18" spans="1:21" ht="70.2" x14ac:dyDescent="0.3">
      <c r="A18" s="58">
        <v>2</v>
      </c>
      <c r="B18" s="179"/>
      <c r="C18" s="180" t="s">
        <v>131</v>
      </c>
      <c r="D18" s="160"/>
      <c r="E18" s="29" t="s">
        <v>33</v>
      </c>
      <c r="F18" s="29" t="s">
        <v>28</v>
      </c>
      <c r="G18" s="29" t="s">
        <v>28</v>
      </c>
      <c r="H18" s="29">
        <f>[5]TES06!$S$73</f>
        <v>12</v>
      </c>
      <c r="I18" s="29">
        <v>12</v>
      </c>
      <c r="J18" s="46">
        <v>399560</v>
      </c>
      <c r="K18" s="46">
        <v>-42292.99</v>
      </c>
      <c r="L18" s="79">
        <v>357267.01</v>
      </c>
      <c r="M18" s="31">
        <f t="shared" si="0"/>
        <v>100</v>
      </c>
      <c r="N18" s="33">
        <f t="shared" si="1"/>
        <v>100</v>
      </c>
      <c r="O18" s="29">
        <v>365</v>
      </c>
      <c r="P18" s="29">
        <v>365</v>
      </c>
      <c r="Q18" s="29">
        <f>[4]TES06!$R$17</f>
        <v>15318</v>
      </c>
      <c r="R18" s="33">
        <f t="shared" si="2"/>
        <v>100</v>
      </c>
      <c r="S18" s="33">
        <f t="shared" si="3"/>
        <v>100</v>
      </c>
      <c r="T18" s="33">
        <f t="shared" si="4"/>
        <v>100</v>
      </c>
      <c r="U18" s="35" t="s">
        <v>472</v>
      </c>
    </row>
    <row r="19" spans="1:21" ht="54.6" x14ac:dyDescent="0.3">
      <c r="A19" s="58">
        <v>3</v>
      </c>
      <c r="B19" s="179"/>
      <c r="C19" s="180" t="s">
        <v>132</v>
      </c>
      <c r="D19" s="160"/>
      <c r="E19" s="34" t="s">
        <v>128</v>
      </c>
      <c r="F19" s="29" t="s">
        <v>28</v>
      </c>
      <c r="G19" s="29" t="s">
        <v>28</v>
      </c>
      <c r="H19" s="29">
        <f>[5]TES06!$S$75</f>
        <v>1</v>
      </c>
      <c r="I19" s="29">
        <v>1</v>
      </c>
      <c r="J19" s="47">
        <v>1004421.59</v>
      </c>
      <c r="K19" s="47">
        <v>-52758.19</v>
      </c>
      <c r="L19" s="80">
        <v>951663.4</v>
      </c>
      <c r="M19" s="31">
        <f t="shared" si="0"/>
        <v>100</v>
      </c>
      <c r="N19" s="33">
        <f t="shared" si="1"/>
        <v>100.00000000000003</v>
      </c>
      <c r="O19" s="29">
        <v>365</v>
      </c>
      <c r="P19" s="29">
        <v>365</v>
      </c>
      <c r="Q19" s="29">
        <f>[4]TES06!$R$19</f>
        <v>15318</v>
      </c>
      <c r="R19" s="33">
        <f t="shared" si="2"/>
        <v>100</v>
      </c>
      <c r="S19" s="33">
        <f t="shared" si="3"/>
        <v>100</v>
      </c>
      <c r="T19" s="33">
        <f t="shared" si="4"/>
        <v>100.00000000000003</v>
      </c>
      <c r="U19" s="35" t="s">
        <v>473</v>
      </c>
    </row>
    <row r="20" spans="1:21" ht="49.5" customHeight="1" x14ac:dyDescent="0.3">
      <c r="A20" s="58">
        <v>4</v>
      </c>
      <c r="B20" s="179"/>
      <c r="C20" s="180" t="s">
        <v>133</v>
      </c>
      <c r="D20" s="160"/>
      <c r="E20" s="29" t="s">
        <v>51</v>
      </c>
      <c r="F20" s="29" t="s">
        <v>28</v>
      </c>
      <c r="G20" s="29" t="s">
        <v>28</v>
      </c>
      <c r="H20" s="29">
        <f>[5]TES06!$S$77</f>
        <v>720</v>
      </c>
      <c r="I20" s="29">
        <v>720</v>
      </c>
      <c r="J20" s="47">
        <v>50000</v>
      </c>
      <c r="K20" s="47">
        <v>218340.6</v>
      </c>
      <c r="L20" s="80">
        <v>268340.59999999998</v>
      </c>
      <c r="M20" s="31">
        <f t="shared" si="0"/>
        <v>100</v>
      </c>
      <c r="N20" s="33">
        <f t="shared" si="1"/>
        <v>100</v>
      </c>
      <c r="O20" s="29">
        <v>365</v>
      </c>
      <c r="P20" s="29">
        <v>365</v>
      </c>
      <c r="Q20" s="29">
        <f>[4]TES06!$R$21</f>
        <v>720</v>
      </c>
      <c r="R20" s="33">
        <f t="shared" si="2"/>
        <v>100</v>
      </c>
      <c r="S20" s="33">
        <f t="shared" si="3"/>
        <v>100</v>
      </c>
      <c r="T20" s="33">
        <f t="shared" si="4"/>
        <v>100</v>
      </c>
      <c r="U20" s="35" t="s">
        <v>474</v>
      </c>
    </row>
    <row r="21" spans="1:21" ht="39" x14ac:dyDescent="0.3">
      <c r="A21" s="58">
        <v>5</v>
      </c>
      <c r="B21" s="179"/>
      <c r="C21" s="180" t="s">
        <v>134</v>
      </c>
      <c r="D21" s="160"/>
      <c r="E21" s="29" t="s">
        <v>129</v>
      </c>
      <c r="F21" s="29" t="s">
        <v>28</v>
      </c>
      <c r="G21" s="29" t="s">
        <v>28</v>
      </c>
      <c r="H21" s="29">
        <f>[5]TES06!$S$79</f>
        <v>240</v>
      </c>
      <c r="I21" s="29">
        <v>240</v>
      </c>
      <c r="J21" s="47">
        <v>170000</v>
      </c>
      <c r="K21" s="47">
        <v>1232287</v>
      </c>
      <c r="L21" s="80">
        <v>1402287</v>
      </c>
      <c r="M21" s="31">
        <f t="shared" si="0"/>
        <v>100</v>
      </c>
      <c r="N21" s="33">
        <f t="shared" si="1"/>
        <v>100</v>
      </c>
      <c r="O21" s="29">
        <v>365</v>
      </c>
      <c r="P21" s="29">
        <v>365</v>
      </c>
      <c r="Q21" s="29">
        <f>[4]TES06!$R$23</f>
        <v>15318</v>
      </c>
      <c r="R21" s="33">
        <f t="shared" si="2"/>
        <v>100</v>
      </c>
      <c r="S21" s="33">
        <f t="shared" si="3"/>
        <v>100</v>
      </c>
      <c r="T21" s="33">
        <f t="shared" si="4"/>
        <v>100</v>
      </c>
      <c r="U21" s="35" t="s">
        <v>475</v>
      </c>
    </row>
    <row r="22" spans="1:21" ht="46.8" x14ac:dyDescent="0.3">
      <c r="A22" s="58">
        <v>6</v>
      </c>
      <c r="B22" s="179"/>
      <c r="C22" s="180" t="s">
        <v>135</v>
      </c>
      <c r="D22" s="160"/>
      <c r="E22" s="34" t="s">
        <v>130</v>
      </c>
      <c r="F22" s="29" t="s">
        <v>28</v>
      </c>
      <c r="G22" s="29" t="s">
        <v>28</v>
      </c>
      <c r="H22" s="29">
        <f>[5]TES06!$S$81</f>
        <v>24</v>
      </c>
      <c r="I22" s="29">
        <v>24</v>
      </c>
      <c r="J22" s="47">
        <v>150000</v>
      </c>
      <c r="K22" s="47">
        <v>21353.84</v>
      </c>
      <c r="L22" s="80">
        <v>171353.84</v>
      </c>
      <c r="M22" s="31">
        <f t="shared" si="0"/>
        <v>100</v>
      </c>
      <c r="N22" s="33">
        <f t="shared" si="1"/>
        <v>100</v>
      </c>
      <c r="O22" s="29">
        <v>365</v>
      </c>
      <c r="P22" s="29">
        <v>365</v>
      </c>
      <c r="Q22" s="29">
        <f>[4]TES06!$R$25</f>
        <v>15318</v>
      </c>
      <c r="R22" s="33">
        <f t="shared" si="2"/>
        <v>100</v>
      </c>
      <c r="S22" s="33">
        <f t="shared" si="3"/>
        <v>100</v>
      </c>
      <c r="T22" s="33">
        <f t="shared" si="4"/>
        <v>100</v>
      </c>
      <c r="U22" s="35" t="s">
        <v>476</v>
      </c>
    </row>
    <row r="23" spans="1:21" ht="55.5" customHeight="1" x14ac:dyDescent="0.3">
      <c r="A23" s="58">
        <v>7</v>
      </c>
      <c r="B23" s="179"/>
      <c r="C23" s="181" t="s">
        <v>446</v>
      </c>
      <c r="D23" s="162"/>
      <c r="E23" s="29" t="s">
        <v>51</v>
      </c>
      <c r="F23" s="29" t="s">
        <v>28</v>
      </c>
      <c r="G23" s="29" t="s">
        <v>28</v>
      </c>
      <c r="H23" s="29">
        <f>[5]TES06!$S$77</f>
        <v>720</v>
      </c>
      <c r="I23" s="29">
        <v>720</v>
      </c>
      <c r="J23" s="47">
        <v>0</v>
      </c>
      <c r="K23" s="47">
        <v>561489.21</v>
      </c>
      <c r="L23" s="80">
        <v>561489.21</v>
      </c>
      <c r="M23" s="31">
        <f t="shared" si="0"/>
        <v>100</v>
      </c>
      <c r="N23" s="33">
        <f t="shared" si="1"/>
        <v>100</v>
      </c>
      <c r="O23" s="29">
        <v>365</v>
      </c>
      <c r="P23" s="29">
        <v>365</v>
      </c>
      <c r="Q23" s="29">
        <f>[4]TES06!$R$21</f>
        <v>720</v>
      </c>
      <c r="R23" s="33">
        <f t="shared" si="2"/>
        <v>100</v>
      </c>
      <c r="S23" s="33">
        <f t="shared" si="3"/>
        <v>100</v>
      </c>
      <c r="T23" s="33">
        <f t="shared" si="4"/>
        <v>100</v>
      </c>
      <c r="U23" s="35" t="s">
        <v>477</v>
      </c>
    </row>
    <row r="24" spans="1:21" ht="40.5" customHeight="1" x14ac:dyDescent="0.3">
      <c r="A24" s="58">
        <v>8</v>
      </c>
      <c r="B24" s="179"/>
      <c r="C24" s="181" t="s">
        <v>447</v>
      </c>
      <c r="D24" s="162"/>
      <c r="E24" s="34" t="s">
        <v>734</v>
      </c>
      <c r="F24" s="29" t="s">
        <v>28</v>
      </c>
      <c r="G24" s="29" t="s">
        <v>28</v>
      </c>
      <c r="H24" s="29">
        <f>[5]TES06!$S$75</f>
        <v>1</v>
      </c>
      <c r="I24" s="29">
        <v>1</v>
      </c>
      <c r="J24" s="47">
        <v>0</v>
      </c>
      <c r="K24" s="47">
        <v>26750</v>
      </c>
      <c r="L24" s="80">
        <v>26750</v>
      </c>
      <c r="M24" s="31">
        <f t="shared" si="0"/>
        <v>100</v>
      </c>
      <c r="N24" s="33">
        <f t="shared" si="1"/>
        <v>100</v>
      </c>
      <c r="O24" s="29">
        <v>365</v>
      </c>
      <c r="P24" s="29">
        <v>365</v>
      </c>
      <c r="Q24" s="29">
        <f>[4]TES06!$R$19</f>
        <v>15318</v>
      </c>
      <c r="R24" s="33">
        <f t="shared" si="2"/>
        <v>100</v>
      </c>
      <c r="S24" s="33">
        <f t="shared" si="3"/>
        <v>100</v>
      </c>
      <c r="T24" s="33">
        <f t="shared" si="4"/>
        <v>100</v>
      </c>
      <c r="U24" s="35" t="s">
        <v>478</v>
      </c>
    </row>
    <row r="25" spans="1:21" x14ac:dyDescent="0.3">
      <c r="A25" s="173" t="s">
        <v>717</v>
      </c>
      <c r="B25" s="174"/>
      <c r="C25" s="174"/>
      <c r="D25" s="174"/>
      <c r="E25" s="174"/>
      <c r="F25" s="174"/>
      <c r="G25" s="174"/>
      <c r="H25" s="174"/>
      <c r="I25" s="175"/>
      <c r="J25" s="39">
        <f>SUM(J17:J24)</f>
        <v>3095731.59</v>
      </c>
      <c r="K25" s="39">
        <f t="shared" ref="K25:L25" si="5">SUM(K17:K24)</f>
        <v>3827366.4</v>
      </c>
      <c r="L25" s="39">
        <f t="shared" si="5"/>
        <v>6923097.9900000002</v>
      </c>
      <c r="M25" s="172"/>
      <c r="N25" s="172"/>
      <c r="O25" s="172"/>
      <c r="P25" s="172"/>
      <c r="Q25" s="172"/>
      <c r="R25" s="172"/>
      <c r="S25" s="172"/>
      <c r="T25" s="172"/>
      <c r="U25" s="172"/>
    </row>
    <row r="26" spans="1:21" x14ac:dyDescent="0.3">
      <c r="A26" s="10"/>
      <c r="B26" s="10"/>
      <c r="C26" s="10"/>
      <c r="D26" s="10"/>
      <c r="E26" s="13"/>
      <c r="F26" s="10"/>
      <c r="G26" s="26"/>
      <c r="H26" s="13"/>
      <c r="I26" s="13"/>
      <c r="J26" s="14"/>
      <c r="K26" s="14"/>
      <c r="L26" s="14"/>
      <c r="M26" s="11"/>
      <c r="N26" s="11"/>
      <c r="O26" s="11"/>
      <c r="P26" s="11"/>
      <c r="Q26" s="28"/>
      <c r="R26" s="28"/>
      <c r="S26" s="28"/>
      <c r="T26" s="28"/>
      <c r="U26" s="28"/>
    </row>
    <row r="27" spans="1:21" x14ac:dyDescent="0.3">
      <c r="A27" s="10"/>
      <c r="B27" s="10"/>
      <c r="C27" s="10"/>
      <c r="D27" s="10"/>
      <c r="E27" s="13"/>
      <c r="F27" s="10"/>
      <c r="G27" s="26"/>
      <c r="H27" s="26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0"/>
      <c r="B28" s="10"/>
      <c r="C28" s="10"/>
      <c r="D28" s="10"/>
      <c r="E28" s="13"/>
      <c r="F28" s="10"/>
      <c r="G28" s="26"/>
      <c r="H28" s="13"/>
      <c r="I28" s="13"/>
      <c r="J28" s="14"/>
      <c r="K28" s="14"/>
      <c r="L28" s="14"/>
      <c r="M28" s="11"/>
      <c r="N28" s="11"/>
      <c r="O28" s="11"/>
      <c r="P28" s="11"/>
      <c r="Q28" s="11"/>
      <c r="R28" s="11"/>
      <c r="S28" s="11"/>
      <c r="T28" s="11"/>
      <c r="U28" s="11"/>
    </row>
  </sheetData>
  <mergeCells count="53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5:U25"/>
    <mergeCell ref="B17:B24"/>
    <mergeCell ref="C17:D17"/>
    <mergeCell ref="C18:D18"/>
    <mergeCell ref="C19:D19"/>
    <mergeCell ref="C20:D20"/>
    <mergeCell ref="C21:D21"/>
    <mergeCell ref="C22:D22"/>
    <mergeCell ref="C23:D23"/>
    <mergeCell ref="C24:D24"/>
    <mergeCell ref="A25:I25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view="pageBreakPreview" topLeftCell="A2" zoomScale="64" zoomScaleNormal="100" zoomScaleSheetLayoutView="64" workbookViewId="0">
      <selection activeCell="A25" sqref="A25:XFD31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136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148" t="s">
        <v>31</v>
      </c>
      <c r="Q9" s="149"/>
      <c r="R9" s="149"/>
      <c r="S9" s="149"/>
      <c r="T9" s="149"/>
      <c r="U9" s="150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148" t="s">
        <v>138</v>
      </c>
      <c r="Q10" s="149"/>
      <c r="R10" s="149"/>
      <c r="S10" s="149"/>
      <c r="T10" s="149"/>
      <c r="U10" s="150"/>
    </row>
    <row r="11" spans="1:21" x14ac:dyDescent="0.3">
      <c r="A11" s="121" t="s">
        <v>47</v>
      </c>
      <c r="B11" s="12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48" t="s">
        <v>139</v>
      </c>
      <c r="Q11" s="149"/>
      <c r="R11" s="149"/>
      <c r="S11" s="149"/>
      <c r="T11" s="149"/>
      <c r="U11" s="150"/>
    </row>
    <row r="12" spans="1:21" x14ac:dyDescent="0.3">
      <c r="A12" s="121" t="s">
        <v>2</v>
      </c>
      <c r="B12" s="121"/>
      <c r="C12" s="118" t="s">
        <v>137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20"/>
      <c r="N12" s="121" t="s">
        <v>41</v>
      </c>
      <c r="O12" s="121"/>
      <c r="P12" s="122" t="s">
        <v>75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118" t="s">
        <v>65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68" t="s">
        <v>32</v>
      </c>
      <c r="Q13" s="169"/>
      <c r="R13" s="169"/>
      <c r="S13" s="169"/>
      <c r="T13" s="169"/>
      <c r="U13" s="170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15.6" x14ac:dyDescent="0.3">
      <c r="A17" s="29">
        <v>1</v>
      </c>
      <c r="B17" s="163" t="s">
        <v>30</v>
      </c>
      <c r="C17" s="188" t="s">
        <v>140</v>
      </c>
      <c r="D17" s="189"/>
      <c r="E17" s="29" t="s">
        <v>99</v>
      </c>
      <c r="F17" s="29" t="s">
        <v>28</v>
      </c>
      <c r="G17" s="29" t="s">
        <v>28</v>
      </c>
      <c r="H17" s="29">
        <f>[5]COI07!$S$54</f>
        <v>12</v>
      </c>
      <c r="I17" s="29">
        <v>12</v>
      </c>
      <c r="J17" s="38">
        <v>87000</v>
      </c>
      <c r="K17" s="38">
        <v>9000</v>
      </c>
      <c r="L17" s="81">
        <v>96000</v>
      </c>
      <c r="M17" s="31">
        <f>I17/H17*100</f>
        <v>100</v>
      </c>
      <c r="N17" s="33">
        <f t="shared" ref="N17:N19" si="0">IFERROR((L17/(J17+K17))*100,0)</f>
        <v>100</v>
      </c>
      <c r="O17" s="29">
        <v>365</v>
      </c>
      <c r="P17" s="29">
        <v>365</v>
      </c>
      <c r="Q17" s="29">
        <f>[4]COI07!$R$16</f>
        <v>230</v>
      </c>
      <c r="R17" s="33">
        <f>IFERROR((I17/H17)*100,0)</f>
        <v>100</v>
      </c>
      <c r="S17" s="33">
        <f t="shared" ref="S17:S18" si="1">IFERROR((P17/O17)*100,0)</f>
        <v>100</v>
      </c>
      <c r="T17" s="33">
        <f t="shared" ref="T17:T19" si="2">IFERROR((L17/(J17+K17))*100,0)</f>
        <v>100</v>
      </c>
      <c r="U17" s="35" t="s">
        <v>479</v>
      </c>
    </row>
    <row r="18" spans="1:21" ht="34.5" customHeight="1" x14ac:dyDescent="0.3">
      <c r="A18" s="29">
        <v>2</v>
      </c>
      <c r="B18" s="164"/>
      <c r="C18" s="188" t="s">
        <v>141</v>
      </c>
      <c r="D18" s="189"/>
      <c r="E18" s="29" t="s">
        <v>143</v>
      </c>
      <c r="F18" s="29" t="s">
        <v>28</v>
      </c>
      <c r="G18" s="29" t="s">
        <v>28</v>
      </c>
      <c r="H18" s="29">
        <f>[5]COI07!$S$56</f>
        <v>1</v>
      </c>
      <c r="I18" s="29">
        <v>1</v>
      </c>
      <c r="J18" s="38">
        <v>49006.559999999998</v>
      </c>
      <c r="K18" s="38">
        <v>-9639.26</v>
      </c>
      <c r="L18" s="81">
        <v>39367.300000000003</v>
      </c>
      <c r="M18" s="31">
        <f>I18/H18*100</f>
        <v>100</v>
      </c>
      <c r="N18" s="33">
        <f t="shared" si="0"/>
        <v>100.00000000000003</v>
      </c>
      <c r="O18" s="29">
        <v>365</v>
      </c>
      <c r="P18" s="29">
        <v>365</v>
      </c>
      <c r="Q18" s="29">
        <f>[4]COI07!$R$18</f>
        <v>15318</v>
      </c>
      <c r="R18" s="33">
        <f>IFERROR((I18/H18)*100,0)</f>
        <v>100</v>
      </c>
      <c r="S18" s="33">
        <f t="shared" si="1"/>
        <v>100</v>
      </c>
      <c r="T18" s="33">
        <f t="shared" si="2"/>
        <v>100.00000000000003</v>
      </c>
      <c r="U18" s="35" t="s">
        <v>480</v>
      </c>
    </row>
    <row r="19" spans="1:21" ht="42.75" customHeight="1" x14ac:dyDescent="0.3">
      <c r="A19" s="29">
        <v>3</v>
      </c>
      <c r="B19" s="164"/>
      <c r="C19" s="188" t="s">
        <v>142</v>
      </c>
      <c r="D19" s="189"/>
      <c r="E19" s="29" t="s">
        <v>144</v>
      </c>
      <c r="F19" s="29" t="s">
        <v>28</v>
      </c>
      <c r="G19" s="29" t="s">
        <v>28</v>
      </c>
      <c r="H19" s="29">
        <f>[5]COI07!$S$58</f>
        <v>12</v>
      </c>
      <c r="I19" s="29">
        <v>0</v>
      </c>
      <c r="J19" s="38">
        <v>21500</v>
      </c>
      <c r="K19" s="38">
        <v>-21500</v>
      </c>
      <c r="L19" s="81">
        <v>0</v>
      </c>
      <c r="M19" s="31">
        <f>I19/H19*100</f>
        <v>0</v>
      </c>
      <c r="N19" s="33">
        <f t="shared" si="0"/>
        <v>0</v>
      </c>
      <c r="O19" s="29">
        <v>0</v>
      </c>
      <c r="P19" s="29">
        <v>0</v>
      </c>
      <c r="Q19" s="29">
        <f>[4]COI07!$R$20</f>
        <v>230</v>
      </c>
      <c r="R19" s="33">
        <f>IFERROR((I19/H19)*100,0)</f>
        <v>0</v>
      </c>
      <c r="S19" s="33">
        <f>IFERROR((P19/O19)*100,0)</f>
        <v>0</v>
      </c>
      <c r="T19" s="33">
        <f t="shared" si="2"/>
        <v>0</v>
      </c>
      <c r="U19" s="35" t="s">
        <v>488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39">
        <f>SUM(J17:J19)</f>
        <v>157506.56</v>
      </c>
      <c r="K20" s="39">
        <f>SUM(K17:K19)</f>
        <v>-22139.260000000002</v>
      </c>
      <c r="L20" s="39">
        <f>SUM(L17:L19)</f>
        <v>135367.29999999999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view="pageBreakPreview" topLeftCell="A124" zoomScale="69" zoomScaleNormal="100" zoomScaleSheetLayoutView="69" workbookViewId="0">
      <selection activeCell="A137" sqref="A137:XFD145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145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109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65" t="s">
        <v>146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7"/>
      <c r="N11" s="121" t="s">
        <v>40</v>
      </c>
      <c r="O11" s="121"/>
      <c r="P11" s="200" t="s">
        <v>110</v>
      </c>
      <c r="Q11" s="201"/>
      <c r="R11" s="201"/>
      <c r="S11" s="201"/>
      <c r="T11" s="201"/>
      <c r="U11" s="202"/>
    </row>
    <row r="12" spans="1:21" ht="48.75" customHeight="1" x14ac:dyDescent="0.3">
      <c r="A12" s="121" t="s">
        <v>2</v>
      </c>
      <c r="B12" s="121"/>
      <c r="C12" s="165" t="s">
        <v>147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7"/>
      <c r="N12" s="121" t="s">
        <v>41</v>
      </c>
      <c r="O12" s="121"/>
      <c r="P12" s="122" t="s">
        <v>75</v>
      </c>
      <c r="Q12" s="123"/>
      <c r="R12" s="123"/>
      <c r="S12" s="123"/>
      <c r="T12" s="123"/>
      <c r="U12" s="124"/>
    </row>
    <row r="13" spans="1:21" ht="31.5" customHeight="1" x14ac:dyDescent="0.3">
      <c r="A13" s="121" t="s">
        <v>50</v>
      </c>
      <c r="B13" s="121"/>
      <c r="C13" s="118" t="s">
        <v>66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4" t="s">
        <v>32</v>
      </c>
      <c r="Q13" s="195"/>
      <c r="R13" s="195"/>
      <c r="S13" s="195"/>
      <c r="T13" s="195"/>
      <c r="U13" s="196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42" customHeight="1" x14ac:dyDescent="0.3">
      <c r="A17" s="29">
        <v>1</v>
      </c>
      <c r="B17" s="163" t="s">
        <v>30</v>
      </c>
      <c r="C17" s="188" t="s">
        <v>148</v>
      </c>
      <c r="D17" s="189"/>
      <c r="E17" s="29" t="s">
        <v>151</v>
      </c>
      <c r="F17" s="29" t="s">
        <v>28</v>
      </c>
      <c r="G17" s="29" t="s">
        <v>28</v>
      </c>
      <c r="H17" s="29">
        <f>[5]OBR08!$S$84</f>
        <v>84</v>
      </c>
      <c r="I17" s="29">
        <v>84</v>
      </c>
      <c r="J17" s="38">
        <v>360000</v>
      </c>
      <c r="K17" s="38">
        <v>527785.71</v>
      </c>
      <c r="L17" s="81">
        <v>887785.71</v>
      </c>
      <c r="M17" s="31">
        <f>I17/H17*100</f>
        <v>100</v>
      </c>
      <c r="N17" s="33">
        <f t="shared" ref="N17:N19" si="0">IFERROR((L17/(J17+K17))*100,0)</f>
        <v>100</v>
      </c>
      <c r="O17" s="29">
        <v>365</v>
      </c>
      <c r="P17" s="29">
        <v>365</v>
      </c>
      <c r="Q17" s="29">
        <f>[4]OBR08!$R$16</f>
        <v>15318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481</v>
      </c>
    </row>
    <row r="18" spans="1:21" ht="15.6" x14ac:dyDescent="0.3">
      <c r="A18" s="29">
        <v>2</v>
      </c>
      <c r="B18" s="164"/>
      <c r="C18" s="188" t="s">
        <v>149</v>
      </c>
      <c r="D18" s="189"/>
      <c r="E18" s="29" t="s">
        <v>152</v>
      </c>
      <c r="F18" s="29" t="s">
        <v>28</v>
      </c>
      <c r="G18" s="29" t="s">
        <v>28</v>
      </c>
      <c r="H18" s="29">
        <f>[5]OBR08!$S$86</f>
        <v>40</v>
      </c>
      <c r="I18" s="29">
        <v>40</v>
      </c>
      <c r="J18" s="38">
        <v>117223.83</v>
      </c>
      <c r="K18" s="38">
        <v>20087.14</v>
      </c>
      <c r="L18" s="81">
        <v>137310.97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[4]OBR08!$R$18</f>
        <v>5000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482</v>
      </c>
    </row>
    <row r="19" spans="1:21" ht="30" customHeight="1" x14ac:dyDescent="0.3">
      <c r="A19" s="29">
        <v>3</v>
      </c>
      <c r="B19" s="208"/>
      <c r="C19" s="188" t="s">
        <v>150</v>
      </c>
      <c r="D19" s="189"/>
      <c r="E19" s="29" t="s">
        <v>45</v>
      </c>
      <c r="F19" s="29" t="s">
        <v>28</v>
      </c>
      <c r="G19" s="29" t="s">
        <v>28</v>
      </c>
      <c r="H19" s="29">
        <f>[5]OBR08!$S$88</f>
        <v>40</v>
      </c>
      <c r="I19" s="29">
        <v>40</v>
      </c>
      <c r="J19" s="38">
        <v>45000</v>
      </c>
      <c r="K19" s="38">
        <v>-25000</v>
      </c>
      <c r="L19" s="81">
        <v>20000</v>
      </c>
      <c r="M19" s="31">
        <f>I19/H19*100</f>
        <v>100</v>
      </c>
      <c r="N19" s="33">
        <f t="shared" si="0"/>
        <v>100</v>
      </c>
      <c r="O19" s="29">
        <v>365</v>
      </c>
      <c r="P19" s="29">
        <v>365</v>
      </c>
      <c r="Q19" s="29">
        <f>[4]OBR08!$R$20</f>
        <v>5000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483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40">
        <f>SUM(J17:J19)</f>
        <v>522223.83</v>
      </c>
      <c r="K20" s="40">
        <f>SUM(K17:K19)</f>
        <v>522872.85</v>
      </c>
      <c r="L20" s="40">
        <f>SUM(L17:L19)</f>
        <v>1045096.6799999999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0"/>
      <c r="B28" s="10"/>
      <c r="C28" s="10"/>
      <c r="D28" s="10"/>
      <c r="E28" s="13"/>
      <c r="F28" s="10"/>
      <c r="G28" s="13"/>
      <c r="H28" s="13"/>
      <c r="I28" s="13"/>
      <c r="J28" s="14"/>
      <c r="K28" s="14"/>
      <c r="L28" s="14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3">
      <c r="A29" s="10"/>
      <c r="B29" s="10"/>
      <c r="C29" s="10"/>
      <c r="D29" s="10"/>
      <c r="E29" s="13"/>
      <c r="F29" s="10"/>
      <c r="G29" s="13"/>
      <c r="H29" s="13"/>
      <c r="I29" s="13"/>
      <c r="J29" s="14"/>
      <c r="K29" s="14"/>
      <c r="L29" s="14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3">
      <c r="A30" s="10"/>
      <c r="B30" s="10"/>
      <c r="C30" s="10"/>
      <c r="D30" s="10"/>
      <c r="E30" s="13"/>
      <c r="F30" s="10"/>
      <c r="G30" s="13"/>
      <c r="H30" s="13"/>
      <c r="I30" s="13"/>
      <c r="J30" s="14"/>
      <c r="K30" s="14"/>
      <c r="L30" s="14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3">
      <c r="A31" s="16"/>
      <c r="B31" s="16"/>
      <c r="C31" s="63" t="s">
        <v>420</v>
      </c>
      <c r="D31" s="16"/>
      <c r="E31" s="17"/>
      <c r="F31" s="18"/>
      <c r="G31" s="65" t="s">
        <v>424</v>
      </c>
      <c r="H31" s="17"/>
      <c r="I31" s="17"/>
      <c r="J31" s="19"/>
      <c r="K31" s="19"/>
      <c r="L31" s="20"/>
      <c r="M31" s="65" t="s">
        <v>428</v>
      </c>
      <c r="N31" s="11"/>
      <c r="O31" s="11"/>
      <c r="P31" s="11"/>
      <c r="Q31" s="11"/>
      <c r="R31" s="11"/>
      <c r="S31" s="65" t="s">
        <v>431</v>
      </c>
      <c r="T31" s="11"/>
      <c r="U31" s="11"/>
    </row>
    <row r="32" spans="1:21" x14ac:dyDescent="0.3">
      <c r="A32" s="16"/>
      <c r="B32" s="16"/>
      <c r="C32" s="64" t="s">
        <v>421</v>
      </c>
      <c r="D32" s="16"/>
      <c r="E32" s="17"/>
      <c r="F32" s="18"/>
      <c r="G32" s="64" t="s">
        <v>425</v>
      </c>
      <c r="H32" s="17"/>
      <c r="I32" s="17"/>
      <c r="J32" s="19"/>
      <c r="K32" s="19"/>
      <c r="L32" s="20"/>
      <c r="M32" s="64" t="s">
        <v>425</v>
      </c>
      <c r="N32" s="11"/>
      <c r="O32" s="11"/>
      <c r="P32" s="11"/>
      <c r="Q32" s="11"/>
      <c r="R32" s="11"/>
      <c r="S32" s="64" t="s">
        <v>421</v>
      </c>
      <c r="T32" s="11"/>
      <c r="U32" s="11"/>
    </row>
    <row r="33" spans="1:21" x14ac:dyDescent="0.3">
      <c r="A33" s="16"/>
      <c r="B33" s="16"/>
      <c r="C33" s="64" t="s">
        <v>422</v>
      </c>
      <c r="D33" s="16"/>
      <c r="E33" s="17"/>
      <c r="F33" s="18"/>
      <c r="G33" s="64" t="s">
        <v>427</v>
      </c>
      <c r="H33" s="17"/>
      <c r="I33" s="17"/>
      <c r="J33" s="19"/>
      <c r="K33" s="19"/>
      <c r="L33" s="20"/>
      <c r="M33" s="64" t="s">
        <v>429</v>
      </c>
      <c r="N33" s="11"/>
      <c r="O33" s="11"/>
      <c r="P33" s="11"/>
      <c r="Q33" s="11"/>
      <c r="R33" s="11"/>
      <c r="S33" s="64" t="s">
        <v>432</v>
      </c>
      <c r="T33" s="11"/>
      <c r="U33" s="11"/>
    </row>
    <row r="34" spans="1:21" x14ac:dyDescent="0.3">
      <c r="A34" s="16"/>
      <c r="B34" s="16"/>
      <c r="C34" s="64" t="s">
        <v>423</v>
      </c>
      <c r="D34" s="16"/>
      <c r="E34" s="17"/>
      <c r="F34" s="18"/>
      <c r="G34" s="64" t="s">
        <v>426</v>
      </c>
      <c r="H34" s="17"/>
      <c r="I34" s="17"/>
      <c r="J34" s="19"/>
      <c r="K34" s="19"/>
      <c r="L34" s="20"/>
      <c r="M34" s="64" t="s">
        <v>430</v>
      </c>
      <c r="N34" s="11"/>
      <c r="O34" s="11"/>
      <c r="P34" s="11"/>
      <c r="Q34" s="11"/>
      <c r="R34" s="11"/>
      <c r="S34" s="64" t="s">
        <v>433</v>
      </c>
      <c r="T34" s="11"/>
      <c r="U34" s="11"/>
    </row>
    <row r="35" spans="1:21" x14ac:dyDescent="0.3">
      <c r="A35" s="10"/>
      <c r="B35" s="10"/>
      <c r="C35" s="10"/>
      <c r="D35" s="10"/>
      <c r="E35" s="13"/>
      <c r="F35" s="10"/>
      <c r="G35" s="13"/>
      <c r="H35" s="13"/>
      <c r="I35" s="13"/>
      <c r="J35" s="14"/>
      <c r="K35" s="14"/>
      <c r="L35" s="14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3">
      <c r="A36" s="10"/>
      <c r="B36" s="10"/>
      <c r="C36" s="10"/>
      <c r="D36" s="10"/>
      <c r="E36" s="13"/>
      <c r="F36" s="10"/>
      <c r="G36" s="13"/>
      <c r="H36" s="13"/>
      <c r="I36" s="13"/>
      <c r="J36" s="14"/>
      <c r="K36" s="14"/>
      <c r="L36" s="14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3">
      <c r="A37" s="10"/>
      <c r="B37" s="10"/>
      <c r="C37" s="10"/>
      <c r="D37" s="10"/>
      <c r="E37" s="13"/>
      <c r="F37" s="10"/>
      <c r="G37" s="13"/>
      <c r="H37" s="13"/>
      <c r="I37" s="13"/>
      <c r="J37" s="14"/>
      <c r="K37" s="14"/>
      <c r="L37" s="14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3">
      <c r="A38" s="10"/>
      <c r="B38" s="10"/>
      <c r="C38" s="10"/>
      <c r="D38" s="10"/>
      <c r="E38" s="13"/>
      <c r="F38" s="10"/>
      <c r="G38" s="13"/>
      <c r="H38" s="13"/>
      <c r="I38" s="13"/>
      <c r="J38" s="14"/>
      <c r="K38" s="14"/>
      <c r="L38" s="14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3">
      <c r="A39" s="10"/>
      <c r="B39" s="10"/>
      <c r="C39" s="10"/>
      <c r="D39" s="10"/>
      <c r="E39" s="13"/>
      <c r="F39" s="10"/>
      <c r="G39" s="13"/>
      <c r="H39" s="13"/>
      <c r="I39" s="13"/>
      <c r="J39" s="14"/>
      <c r="K39" s="14"/>
      <c r="L39" s="14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3">
      <c r="A40" s="10"/>
      <c r="B40" s="10"/>
      <c r="C40" s="10"/>
      <c r="D40" s="10"/>
      <c r="E40" s="13"/>
      <c r="F40" s="10"/>
      <c r="G40" s="13"/>
      <c r="H40" s="13"/>
      <c r="I40" s="13"/>
      <c r="J40" s="14"/>
      <c r="K40" s="14"/>
      <c r="L40" s="14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3">
      <c r="A41" s="10"/>
      <c r="B41" s="10"/>
      <c r="C41" s="10"/>
      <c r="D41" s="10"/>
      <c r="E41" s="13"/>
      <c r="F41" s="10"/>
      <c r="G41" s="13"/>
      <c r="H41" s="13"/>
      <c r="I41" s="13"/>
      <c r="J41" s="14"/>
      <c r="K41" s="14"/>
      <c r="L41" s="14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3">
      <c r="A42" s="10"/>
      <c r="B42" s="10"/>
      <c r="C42" s="10"/>
      <c r="D42" s="10"/>
      <c r="E42" s="13"/>
      <c r="F42" s="10"/>
      <c r="G42" s="13"/>
      <c r="H42" s="13"/>
      <c r="I42" s="13"/>
      <c r="J42" s="14"/>
      <c r="K42" s="14"/>
      <c r="L42" s="14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3">
      <c r="A43" s="10"/>
      <c r="B43" s="10"/>
      <c r="C43" s="10"/>
      <c r="D43" s="10"/>
      <c r="E43" s="13"/>
      <c r="F43" s="10"/>
      <c r="G43" s="13"/>
      <c r="H43" s="13"/>
      <c r="I43" s="13"/>
      <c r="J43" s="14"/>
      <c r="K43" s="14"/>
      <c r="L43" s="14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3">
      <c r="A44" s="10"/>
      <c r="B44" s="10"/>
      <c r="C44" s="10"/>
      <c r="D44" s="10"/>
      <c r="E44" s="13"/>
      <c r="F44" s="10"/>
      <c r="G44" s="13"/>
      <c r="H44" s="13"/>
      <c r="I44" s="13"/>
      <c r="J44" s="14"/>
      <c r="K44" s="14"/>
      <c r="L44" s="14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3">
      <c r="A45" s="10"/>
      <c r="B45" s="10"/>
      <c r="C45" s="10"/>
      <c r="D45" s="10"/>
      <c r="E45" s="13"/>
      <c r="F45" s="10"/>
      <c r="G45" s="13"/>
      <c r="H45" s="13"/>
      <c r="I45" s="13"/>
      <c r="J45" s="14"/>
      <c r="K45" s="14"/>
      <c r="L45" s="14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3">
      <c r="A46" s="10"/>
      <c r="B46" s="10"/>
      <c r="C46" s="10"/>
      <c r="D46" s="10"/>
      <c r="E46" s="13"/>
      <c r="F46" s="10"/>
      <c r="G46" s="13"/>
      <c r="H46" s="13"/>
      <c r="I46" s="13"/>
      <c r="J46" s="14"/>
      <c r="K46" s="14"/>
      <c r="L46" s="14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3">
      <c r="A47" s="10"/>
      <c r="B47" s="10"/>
      <c r="C47" s="10"/>
      <c r="D47" s="10"/>
      <c r="E47" s="13"/>
      <c r="F47" s="10"/>
      <c r="G47" s="13"/>
      <c r="H47" s="13"/>
      <c r="I47" s="13"/>
      <c r="J47" s="14"/>
      <c r="K47" s="14"/>
      <c r="L47" s="14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3">
      <c r="A48" s="10"/>
      <c r="B48" s="10"/>
      <c r="C48" s="10"/>
      <c r="D48" s="10"/>
      <c r="E48" s="13"/>
      <c r="F48" s="10"/>
      <c r="G48" s="13"/>
      <c r="H48" s="13"/>
      <c r="I48" s="13"/>
      <c r="J48" s="14"/>
      <c r="K48" s="14"/>
      <c r="L48" s="14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3">
      <c r="A49" s="10"/>
      <c r="B49" s="10"/>
      <c r="C49" s="10"/>
      <c r="D49" s="10"/>
      <c r="E49" s="13"/>
      <c r="F49" s="10"/>
      <c r="G49" s="13"/>
      <c r="H49" s="13"/>
      <c r="I49" s="13"/>
      <c r="J49" s="14"/>
      <c r="K49" s="14"/>
      <c r="L49" s="14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3">
      <c r="A50" s="10"/>
      <c r="B50" s="10"/>
      <c r="C50" s="10"/>
      <c r="D50" s="10"/>
      <c r="E50" s="13"/>
      <c r="F50" s="10"/>
      <c r="G50" s="13"/>
      <c r="H50" s="13"/>
      <c r="I50" s="13"/>
      <c r="J50" s="14"/>
      <c r="K50" s="14"/>
      <c r="L50" s="14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3">
      <c r="A51" s="10"/>
      <c r="B51" s="10"/>
      <c r="C51" s="10"/>
      <c r="D51" s="10"/>
      <c r="E51" s="13"/>
      <c r="F51" s="10"/>
      <c r="G51" s="13"/>
      <c r="H51" s="13"/>
      <c r="I51" s="13"/>
      <c r="J51" s="14"/>
      <c r="K51" s="14"/>
      <c r="L51" s="14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3">
      <c r="A52" s="10"/>
      <c r="B52" s="10"/>
      <c r="C52" s="10"/>
      <c r="D52" s="10"/>
      <c r="E52" s="13"/>
      <c r="F52" s="10"/>
      <c r="G52" s="13"/>
      <c r="H52" s="13"/>
      <c r="I52" s="13"/>
      <c r="J52" s="14"/>
      <c r="K52" s="14"/>
      <c r="L52" s="14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3">
      <c r="A53" s="10"/>
      <c r="B53" s="10"/>
      <c r="C53" s="10"/>
      <c r="D53" s="10"/>
      <c r="E53" s="13"/>
      <c r="F53" s="10"/>
      <c r="G53" s="13"/>
      <c r="H53" s="13"/>
      <c r="I53" s="13"/>
      <c r="J53" s="14"/>
      <c r="K53" s="14"/>
      <c r="L53" s="14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3">
      <c r="A54" s="10"/>
      <c r="B54" s="10"/>
      <c r="C54" s="10"/>
      <c r="D54" s="10"/>
      <c r="E54" s="13"/>
      <c r="F54" s="10"/>
      <c r="G54" s="13"/>
      <c r="H54" s="13"/>
      <c r="I54" s="13"/>
      <c r="J54" s="14"/>
      <c r="K54" s="14"/>
      <c r="L54" s="14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3">
      <c r="A55" s="10"/>
      <c r="B55" s="10"/>
      <c r="C55" s="10"/>
      <c r="D55" s="10"/>
      <c r="E55" s="13"/>
      <c r="F55" s="10"/>
      <c r="G55" s="13"/>
      <c r="H55" s="13"/>
      <c r="I55" s="13"/>
      <c r="J55" s="14"/>
      <c r="K55" s="14"/>
      <c r="L55" s="14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3">
      <c r="A56" s="10"/>
      <c r="B56" s="10"/>
      <c r="C56" s="10"/>
      <c r="D56" s="10"/>
      <c r="E56" s="13"/>
      <c r="F56" s="10"/>
      <c r="G56" s="13"/>
      <c r="H56" s="13"/>
      <c r="I56" s="13"/>
      <c r="J56" s="14"/>
      <c r="K56" s="14"/>
      <c r="L56" s="14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3">
      <c r="A57" s="10"/>
      <c r="B57" s="10"/>
      <c r="C57" s="10"/>
      <c r="D57" s="10"/>
      <c r="E57" s="13"/>
      <c r="F57" s="10"/>
      <c r="G57" s="13"/>
      <c r="H57" s="13"/>
      <c r="I57" s="13"/>
      <c r="J57" s="14"/>
      <c r="K57" s="14"/>
      <c r="L57" s="14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3">
      <c r="A58" s="10"/>
      <c r="B58" s="10"/>
      <c r="C58" s="10"/>
      <c r="D58" s="10"/>
      <c r="E58" s="13"/>
      <c r="F58" s="10"/>
      <c r="G58" s="13"/>
      <c r="H58" s="13"/>
      <c r="I58" s="13"/>
      <c r="J58" s="14"/>
      <c r="K58" s="14"/>
      <c r="L58" s="14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3">
      <c r="A59" s="10"/>
      <c r="B59" s="10"/>
      <c r="C59" s="10"/>
      <c r="D59" s="10"/>
      <c r="E59" s="13"/>
      <c r="F59" s="10"/>
      <c r="G59" s="13"/>
      <c r="H59" s="13"/>
      <c r="I59" s="13"/>
      <c r="J59" s="14"/>
      <c r="K59" s="14"/>
      <c r="L59" s="14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3">
      <c r="A60" s="10"/>
      <c r="B60" s="10"/>
      <c r="C60" s="10"/>
      <c r="D60" s="10"/>
      <c r="E60" s="13"/>
      <c r="F60" s="10"/>
      <c r="G60" s="13"/>
      <c r="H60" s="13"/>
      <c r="I60" s="13"/>
      <c r="J60" s="14"/>
      <c r="K60" s="14"/>
      <c r="L60" s="14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3">
      <c r="A61" s="10"/>
      <c r="B61" s="10"/>
      <c r="C61" s="10"/>
      <c r="D61" s="10"/>
      <c r="E61" s="13"/>
      <c r="F61" s="10"/>
      <c r="G61" s="13"/>
      <c r="H61" s="13"/>
      <c r="I61" s="13"/>
      <c r="J61" s="14"/>
      <c r="K61" s="14"/>
      <c r="L61" s="14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20.399999999999999" x14ac:dyDescent="0.3">
      <c r="A62" s="142" t="s">
        <v>46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</row>
    <row r="63" spans="1:21" ht="20.399999999999999" x14ac:dyDescent="0.3">
      <c r="A63" s="142" t="s">
        <v>455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</row>
    <row r="64" spans="1:21" ht="2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143"/>
      <c r="U64" s="143"/>
    </row>
    <row r="65" spans="1:21" ht="21" x14ac:dyDescent="0.4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 t="s">
        <v>454</v>
      </c>
      <c r="N65" s="140"/>
      <c r="O65" s="140"/>
      <c r="P65" s="140"/>
      <c r="Q65" s="140"/>
      <c r="R65" s="140"/>
      <c r="S65" s="140"/>
      <c r="T65" s="140"/>
      <c r="U65" s="140"/>
    </row>
    <row r="66" spans="1:21" x14ac:dyDescent="0.3">
      <c r="A66" s="10"/>
      <c r="B66" s="10"/>
      <c r="C66" s="10"/>
      <c r="D66" s="10"/>
      <c r="E66" s="13"/>
      <c r="F66" s="10"/>
      <c r="G66" s="13"/>
      <c r="H66" s="13"/>
      <c r="I66" s="13"/>
      <c r="J66" s="14"/>
      <c r="K66" s="14"/>
      <c r="L66" s="14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3">
      <c r="A67" s="10"/>
      <c r="B67" s="10"/>
      <c r="C67" s="10"/>
      <c r="D67" s="10"/>
      <c r="E67" s="13"/>
      <c r="F67" s="10"/>
      <c r="G67" s="13"/>
      <c r="H67" s="13"/>
      <c r="I67" s="13"/>
      <c r="J67" s="14"/>
      <c r="K67" s="14"/>
      <c r="L67" s="14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3">
      <c r="A68" s="121" t="s">
        <v>44</v>
      </c>
      <c r="B68" s="121"/>
      <c r="C68" s="134" t="s">
        <v>49</v>
      </c>
      <c r="D68" s="135"/>
      <c r="E68" s="135"/>
      <c r="F68" s="135"/>
      <c r="G68" s="135"/>
      <c r="H68" s="135"/>
      <c r="I68" s="135"/>
      <c r="J68" s="135"/>
      <c r="K68" s="135"/>
      <c r="L68" s="135"/>
      <c r="M68" s="136"/>
      <c r="N68" s="203" t="s">
        <v>29</v>
      </c>
      <c r="O68" s="204"/>
      <c r="P68" s="204"/>
      <c r="Q68" s="204"/>
      <c r="R68" s="204"/>
      <c r="S68" s="204"/>
      <c r="T68" s="204"/>
      <c r="U68" s="205"/>
    </row>
    <row r="69" spans="1:21" x14ac:dyDescent="0.3">
      <c r="A69" s="121" t="s">
        <v>0</v>
      </c>
      <c r="B69" s="121"/>
      <c r="C69" s="151" t="s">
        <v>145</v>
      </c>
      <c r="D69" s="152"/>
      <c r="E69" s="152"/>
      <c r="F69" s="152"/>
      <c r="G69" s="152"/>
      <c r="H69" s="152"/>
      <c r="I69" s="152"/>
      <c r="J69" s="152"/>
      <c r="K69" s="152"/>
      <c r="L69" s="152"/>
      <c r="M69" s="153"/>
      <c r="N69" s="121" t="s">
        <v>38</v>
      </c>
      <c r="O69" s="121"/>
      <c r="P69" s="200" t="s">
        <v>176</v>
      </c>
      <c r="Q69" s="201"/>
      <c r="R69" s="201"/>
      <c r="S69" s="201"/>
      <c r="T69" s="201"/>
      <c r="U69" s="202"/>
    </row>
    <row r="70" spans="1:21" x14ac:dyDescent="0.3">
      <c r="A70" s="121" t="s">
        <v>1</v>
      </c>
      <c r="B70" s="121"/>
      <c r="C70" s="151" t="s">
        <v>82</v>
      </c>
      <c r="D70" s="152"/>
      <c r="E70" s="152"/>
      <c r="F70" s="152"/>
      <c r="G70" s="152"/>
      <c r="H70" s="152"/>
      <c r="I70" s="152"/>
      <c r="J70" s="152"/>
      <c r="K70" s="152"/>
      <c r="L70" s="152"/>
      <c r="M70" s="153"/>
      <c r="N70" s="121" t="s">
        <v>39</v>
      </c>
      <c r="O70" s="121"/>
      <c r="P70" s="200" t="s">
        <v>301</v>
      </c>
      <c r="Q70" s="201"/>
      <c r="R70" s="201"/>
      <c r="S70" s="201"/>
      <c r="T70" s="201"/>
      <c r="U70" s="202"/>
    </row>
    <row r="71" spans="1:21" x14ac:dyDescent="0.3">
      <c r="A71" s="121" t="s">
        <v>47</v>
      </c>
      <c r="B71" s="121"/>
      <c r="C71" s="165" t="s">
        <v>146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7"/>
      <c r="N71" s="121" t="s">
        <v>40</v>
      </c>
      <c r="O71" s="121"/>
      <c r="P71" s="194" t="s">
        <v>434</v>
      </c>
      <c r="Q71" s="195"/>
      <c r="R71" s="195"/>
      <c r="S71" s="195"/>
      <c r="T71" s="195"/>
      <c r="U71" s="196"/>
    </row>
    <row r="72" spans="1:21" ht="63" customHeight="1" x14ac:dyDescent="0.3">
      <c r="A72" s="121" t="s">
        <v>2</v>
      </c>
      <c r="B72" s="121"/>
      <c r="C72" s="190" t="s">
        <v>147</v>
      </c>
      <c r="D72" s="191"/>
      <c r="E72" s="191"/>
      <c r="F72" s="191"/>
      <c r="G72" s="191"/>
      <c r="H72" s="191"/>
      <c r="I72" s="191"/>
      <c r="J72" s="191"/>
      <c r="K72" s="191"/>
      <c r="L72" s="191"/>
      <c r="M72" s="192"/>
      <c r="N72" s="121" t="s">
        <v>41</v>
      </c>
      <c r="O72" s="121"/>
      <c r="P72" s="194" t="s">
        <v>313</v>
      </c>
      <c r="Q72" s="195"/>
      <c r="R72" s="195"/>
      <c r="S72" s="195"/>
      <c r="T72" s="195"/>
      <c r="U72" s="196"/>
    </row>
    <row r="73" spans="1:21" ht="39" customHeight="1" x14ac:dyDescent="0.3">
      <c r="A73" s="121" t="s">
        <v>50</v>
      </c>
      <c r="B73" s="121"/>
      <c r="C73" s="118" t="s">
        <v>66</v>
      </c>
      <c r="D73" s="119"/>
      <c r="E73" s="119"/>
      <c r="F73" s="119"/>
      <c r="G73" s="119"/>
      <c r="H73" s="119"/>
      <c r="I73" s="119"/>
      <c r="J73" s="119"/>
      <c r="K73" s="119"/>
      <c r="L73" s="119"/>
      <c r="M73" s="120"/>
      <c r="N73" s="121" t="s">
        <v>48</v>
      </c>
      <c r="O73" s="121"/>
      <c r="P73" s="197" t="s">
        <v>32</v>
      </c>
      <c r="Q73" s="198"/>
      <c r="R73" s="198"/>
      <c r="S73" s="198"/>
      <c r="T73" s="198"/>
      <c r="U73" s="199"/>
    </row>
    <row r="74" spans="1:2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3">
      <c r="A75" s="111" t="s">
        <v>3</v>
      </c>
      <c r="B75" s="112" t="s">
        <v>20</v>
      </c>
      <c r="C75" s="111" t="s">
        <v>21</v>
      </c>
      <c r="D75" s="111"/>
      <c r="E75" s="114" t="s">
        <v>22</v>
      </c>
      <c r="F75" s="112" t="s">
        <v>4</v>
      </c>
      <c r="G75" s="114" t="s">
        <v>23</v>
      </c>
      <c r="H75" s="114" t="s">
        <v>5</v>
      </c>
      <c r="I75" s="114"/>
      <c r="J75" s="111" t="s">
        <v>6</v>
      </c>
      <c r="K75" s="111"/>
      <c r="L75" s="111"/>
      <c r="M75" s="114" t="s">
        <v>24</v>
      </c>
      <c r="N75" s="114"/>
      <c r="O75" s="115" t="s">
        <v>25</v>
      </c>
      <c r="P75" s="115"/>
      <c r="Q75" s="114" t="s">
        <v>7</v>
      </c>
      <c r="R75" s="2" t="s">
        <v>8</v>
      </c>
      <c r="S75" s="2" t="s">
        <v>8</v>
      </c>
      <c r="T75" s="2" t="s">
        <v>8</v>
      </c>
      <c r="U75" s="110" t="s">
        <v>9</v>
      </c>
    </row>
    <row r="76" spans="1:21" ht="20.399999999999999" x14ac:dyDescent="0.3">
      <c r="A76" s="111"/>
      <c r="B76" s="113"/>
      <c r="C76" s="111"/>
      <c r="D76" s="111"/>
      <c r="E76" s="114"/>
      <c r="F76" s="113"/>
      <c r="G76" s="114"/>
      <c r="H76" s="4" t="s">
        <v>10</v>
      </c>
      <c r="I76" s="4" t="s">
        <v>11</v>
      </c>
      <c r="J76" s="3" t="s">
        <v>26</v>
      </c>
      <c r="K76" s="3" t="s">
        <v>445</v>
      </c>
      <c r="L76" s="3" t="s">
        <v>27</v>
      </c>
      <c r="M76" s="3" t="s">
        <v>12</v>
      </c>
      <c r="N76" s="3" t="s">
        <v>13</v>
      </c>
      <c r="O76" s="3" t="s">
        <v>14</v>
      </c>
      <c r="P76" s="3" t="s">
        <v>15</v>
      </c>
      <c r="Q76" s="114"/>
      <c r="R76" s="5" t="s">
        <v>16</v>
      </c>
      <c r="S76" s="5" t="s">
        <v>17</v>
      </c>
      <c r="T76" s="5" t="s">
        <v>18</v>
      </c>
      <c r="U76" s="110"/>
    </row>
    <row r="77" spans="1:21" ht="38.25" customHeight="1" x14ac:dyDescent="0.3">
      <c r="A77" s="29">
        <v>1</v>
      </c>
      <c r="B77" s="163" t="s">
        <v>30</v>
      </c>
      <c r="C77" s="206" t="s">
        <v>695</v>
      </c>
      <c r="D77" s="206"/>
      <c r="E77" s="29" t="s">
        <v>441</v>
      </c>
      <c r="F77" s="29" t="s">
        <v>28</v>
      </c>
      <c r="G77" s="29" t="s">
        <v>28</v>
      </c>
      <c r="H77" s="29">
        <v>131</v>
      </c>
      <c r="I77" s="29">
        <v>131</v>
      </c>
      <c r="J77" s="88">
        <v>0</v>
      </c>
      <c r="K77" s="88">
        <v>45805.9</v>
      </c>
      <c r="L77" s="88">
        <v>45805.9</v>
      </c>
      <c r="M77" s="31">
        <f>I77/H77*100</f>
        <v>100</v>
      </c>
      <c r="N77" s="33">
        <f t="shared" ref="N77:N82" si="3">IFERROR((L77/(J77+K77))*100,0)</f>
        <v>100</v>
      </c>
      <c r="O77" s="29">
        <v>90</v>
      </c>
      <c r="P77" s="29">
        <v>90</v>
      </c>
      <c r="Q77" s="56">
        <v>60</v>
      </c>
      <c r="R77" s="33">
        <f>IFERROR((I77/H77)*100,0)</f>
        <v>100</v>
      </c>
      <c r="S77" s="33">
        <f>IFERROR((P77/O77)*100,0)</f>
        <v>100</v>
      </c>
      <c r="T77" s="33">
        <f>IFERROR((L77/(J77+K77))*100,0)</f>
        <v>100</v>
      </c>
      <c r="U77" s="89" t="s">
        <v>696</v>
      </c>
    </row>
    <row r="78" spans="1:21" ht="34.5" customHeight="1" x14ac:dyDescent="0.3">
      <c r="A78" s="29">
        <v>2</v>
      </c>
      <c r="B78" s="164"/>
      <c r="C78" s="207" t="s">
        <v>702</v>
      </c>
      <c r="D78" s="207"/>
      <c r="E78" s="29" t="s">
        <v>441</v>
      </c>
      <c r="F78" s="29" t="s">
        <v>28</v>
      </c>
      <c r="G78" s="29" t="s">
        <v>28</v>
      </c>
      <c r="H78" s="29">
        <v>250</v>
      </c>
      <c r="I78" s="29">
        <v>250</v>
      </c>
      <c r="J78" s="88">
        <v>0</v>
      </c>
      <c r="K78" s="88">
        <v>66193.62</v>
      </c>
      <c r="L78" s="88">
        <v>66193.62</v>
      </c>
      <c r="M78" s="31">
        <f t="shared" ref="M78:M82" si="4">I78/H78*100</f>
        <v>100</v>
      </c>
      <c r="N78" s="33">
        <f t="shared" si="3"/>
        <v>100</v>
      </c>
      <c r="O78" s="29">
        <v>90</v>
      </c>
      <c r="P78" s="29">
        <v>90</v>
      </c>
      <c r="Q78" s="97">
        <v>30</v>
      </c>
      <c r="R78" s="33">
        <f t="shared" ref="R78:R82" si="5">IFERROR((I78/H78)*100,0)</f>
        <v>100</v>
      </c>
      <c r="S78" s="33">
        <f t="shared" ref="S78:S82" si="6">IFERROR((P78/O78)*100,0)</f>
        <v>100</v>
      </c>
      <c r="T78" s="33">
        <f t="shared" ref="T78:T82" si="7">IFERROR((L78/(J78+K78))*100,0)</f>
        <v>100</v>
      </c>
      <c r="U78" s="89" t="s">
        <v>697</v>
      </c>
    </row>
    <row r="79" spans="1:21" ht="48" customHeight="1" x14ac:dyDescent="0.3">
      <c r="A79" s="29">
        <v>3</v>
      </c>
      <c r="B79" s="164"/>
      <c r="C79" s="207" t="s">
        <v>703</v>
      </c>
      <c r="D79" s="207"/>
      <c r="E79" s="29" t="s">
        <v>442</v>
      </c>
      <c r="F79" s="29" t="s">
        <v>28</v>
      </c>
      <c r="G79" s="29" t="s">
        <v>28</v>
      </c>
      <c r="H79" s="29">
        <v>2200</v>
      </c>
      <c r="I79" s="29">
        <v>2200</v>
      </c>
      <c r="J79" s="88">
        <v>0</v>
      </c>
      <c r="K79" s="88">
        <v>302610</v>
      </c>
      <c r="L79" s="88">
        <v>302610</v>
      </c>
      <c r="M79" s="31">
        <f t="shared" si="4"/>
        <v>100</v>
      </c>
      <c r="N79" s="33">
        <f t="shared" si="3"/>
        <v>100</v>
      </c>
      <c r="O79" s="29">
        <v>90</v>
      </c>
      <c r="P79" s="29">
        <v>90</v>
      </c>
      <c r="Q79" s="97">
        <v>7442</v>
      </c>
      <c r="R79" s="33">
        <f t="shared" si="5"/>
        <v>100</v>
      </c>
      <c r="S79" s="33">
        <f t="shared" si="6"/>
        <v>100</v>
      </c>
      <c r="T79" s="33">
        <f t="shared" si="7"/>
        <v>100</v>
      </c>
      <c r="U79" s="89" t="s">
        <v>698</v>
      </c>
    </row>
    <row r="80" spans="1:21" ht="34.5" customHeight="1" x14ac:dyDescent="0.3">
      <c r="A80" s="29">
        <v>4</v>
      </c>
      <c r="B80" s="164"/>
      <c r="C80" s="207" t="s">
        <v>704</v>
      </c>
      <c r="D80" s="207"/>
      <c r="E80" s="29" t="s">
        <v>441</v>
      </c>
      <c r="F80" s="29" t="s">
        <v>28</v>
      </c>
      <c r="G80" s="29" t="s">
        <v>28</v>
      </c>
      <c r="H80" s="29">
        <v>358</v>
      </c>
      <c r="I80" s="29">
        <v>358</v>
      </c>
      <c r="J80" s="88">
        <v>0</v>
      </c>
      <c r="K80" s="88">
        <v>62531.25</v>
      </c>
      <c r="L80" s="88">
        <v>62531.25</v>
      </c>
      <c r="M80" s="31">
        <f t="shared" si="4"/>
        <v>100</v>
      </c>
      <c r="N80" s="33">
        <f t="shared" si="3"/>
        <v>100</v>
      </c>
      <c r="O80" s="29">
        <v>90</v>
      </c>
      <c r="P80" s="29">
        <v>90</v>
      </c>
      <c r="Q80" s="97">
        <v>800</v>
      </c>
      <c r="R80" s="33">
        <f t="shared" si="5"/>
        <v>100</v>
      </c>
      <c r="S80" s="33">
        <f t="shared" si="6"/>
        <v>100</v>
      </c>
      <c r="T80" s="33">
        <f t="shared" si="7"/>
        <v>100</v>
      </c>
      <c r="U80" s="89" t="s">
        <v>699</v>
      </c>
    </row>
    <row r="81" spans="1:21" ht="34.5" customHeight="1" x14ac:dyDescent="0.3">
      <c r="A81" s="29">
        <v>5</v>
      </c>
      <c r="B81" s="164"/>
      <c r="C81" s="207" t="s">
        <v>705</v>
      </c>
      <c r="D81" s="207"/>
      <c r="E81" s="29" t="s">
        <v>441</v>
      </c>
      <c r="F81" s="29" t="s">
        <v>28</v>
      </c>
      <c r="G81" s="29" t="s">
        <v>28</v>
      </c>
      <c r="H81" s="29">
        <v>392</v>
      </c>
      <c r="I81" s="29">
        <v>392</v>
      </c>
      <c r="J81" s="88">
        <v>0</v>
      </c>
      <c r="K81" s="88">
        <v>108110</v>
      </c>
      <c r="L81" s="88">
        <v>108110</v>
      </c>
      <c r="M81" s="31">
        <f t="shared" si="4"/>
        <v>100</v>
      </c>
      <c r="N81" s="33">
        <f t="shared" si="3"/>
        <v>100</v>
      </c>
      <c r="O81" s="29">
        <v>90</v>
      </c>
      <c r="P81" s="29">
        <v>90</v>
      </c>
      <c r="Q81" s="97">
        <v>250</v>
      </c>
      <c r="R81" s="33">
        <f t="shared" si="5"/>
        <v>100</v>
      </c>
      <c r="S81" s="33">
        <f t="shared" si="6"/>
        <v>100</v>
      </c>
      <c r="T81" s="33">
        <f t="shared" si="7"/>
        <v>100</v>
      </c>
      <c r="U81" s="89" t="s">
        <v>700</v>
      </c>
    </row>
    <row r="82" spans="1:21" ht="34.5" customHeight="1" x14ac:dyDescent="0.3">
      <c r="A82" s="29">
        <v>6</v>
      </c>
      <c r="B82" s="164"/>
      <c r="C82" s="207" t="s">
        <v>706</v>
      </c>
      <c r="D82" s="207"/>
      <c r="E82" s="29" t="s">
        <v>442</v>
      </c>
      <c r="F82" s="29" t="s">
        <v>28</v>
      </c>
      <c r="G82" s="29" t="s">
        <v>28</v>
      </c>
      <c r="H82" s="29">
        <v>1200</v>
      </c>
      <c r="I82" s="29">
        <v>1200</v>
      </c>
      <c r="J82" s="88">
        <v>0</v>
      </c>
      <c r="K82" s="88">
        <v>56260</v>
      </c>
      <c r="L82" s="88">
        <v>56260</v>
      </c>
      <c r="M82" s="31">
        <f t="shared" si="4"/>
        <v>100</v>
      </c>
      <c r="N82" s="33">
        <f t="shared" si="3"/>
        <v>100</v>
      </c>
      <c r="O82" s="29">
        <v>90</v>
      </c>
      <c r="P82" s="29">
        <v>90</v>
      </c>
      <c r="Q82" s="97">
        <v>7440</v>
      </c>
      <c r="R82" s="33">
        <f t="shared" si="5"/>
        <v>100</v>
      </c>
      <c r="S82" s="33">
        <f t="shared" si="6"/>
        <v>100</v>
      </c>
      <c r="T82" s="33">
        <f t="shared" si="7"/>
        <v>100</v>
      </c>
      <c r="U82" s="89" t="s">
        <v>701</v>
      </c>
    </row>
    <row r="83" spans="1:21" x14ac:dyDescent="0.3">
      <c r="A83" s="173" t="s">
        <v>717</v>
      </c>
      <c r="B83" s="174"/>
      <c r="C83" s="174"/>
      <c r="D83" s="174"/>
      <c r="E83" s="174"/>
      <c r="F83" s="174"/>
      <c r="G83" s="174"/>
      <c r="H83" s="174"/>
      <c r="I83" s="175"/>
      <c r="J83" s="40">
        <f>SUM(J77:J82)</f>
        <v>0</v>
      </c>
      <c r="K83" s="40">
        <f>SUM(K77:K82)</f>
        <v>641510.77</v>
      </c>
      <c r="L83" s="40">
        <f>SUM(L77:L82)</f>
        <v>641510.77</v>
      </c>
      <c r="M83" s="172"/>
      <c r="N83" s="172"/>
      <c r="O83" s="172"/>
      <c r="P83" s="172"/>
      <c r="Q83" s="172"/>
      <c r="R83" s="172"/>
      <c r="S83" s="172"/>
      <c r="T83" s="172"/>
      <c r="U83" s="172"/>
    </row>
    <row r="84" spans="1:21" x14ac:dyDescent="0.3">
      <c r="A84" s="10"/>
      <c r="B84" s="10"/>
      <c r="C84" s="10"/>
      <c r="D84" s="10"/>
      <c r="E84" s="13"/>
      <c r="F84" s="10"/>
      <c r="G84" s="13"/>
      <c r="H84" s="13"/>
      <c r="I84" s="13"/>
      <c r="J84" s="14"/>
      <c r="K84" s="14"/>
      <c r="L84" s="14"/>
      <c r="M84" s="11"/>
      <c r="N84" s="11"/>
      <c r="O84" s="11"/>
      <c r="P84" s="11"/>
      <c r="Q84" s="11"/>
      <c r="R84" s="11"/>
      <c r="S84" s="11"/>
      <c r="T84" s="11"/>
      <c r="U84" s="11"/>
    </row>
    <row r="85" spans="1:21" x14ac:dyDescent="0.3">
      <c r="A85" s="10"/>
      <c r="B85" s="10"/>
      <c r="C85" s="10"/>
      <c r="D85" s="10"/>
      <c r="E85" s="13"/>
      <c r="F85" s="10"/>
      <c r="G85" s="13"/>
      <c r="H85" s="13"/>
      <c r="I85" s="13"/>
      <c r="J85" s="14"/>
      <c r="K85" s="14"/>
      <c r="L85" s="14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3">
      <c r="A86" s="10"/>
      <c r="B86" s="10"/>
      <c r="C86" s="10"/>
      <c r="D86" s="10"/>
      <c r="E86" s="13"/>
      <c r="F86" s="10"/>
      <c r="G86" s="13"/>
      <c r="H86" s="13"/>
      <c r="I86" s="13"/>
      <c r="J86" s="14"/>
      <c r="K86" s="14"/>
      <c r="L86" s="14"/>
      <c r="M86" s="11"/>
      <c r="N86" s="11"/>
      <c r="O86" s="11"/>
      <c r="P86" s="11"/>
      <c r="Q86" s="11"/>
      <c r="R86" s="11"/>
      <c r="S86" s="11"/>
      <c r="T86" s="11"/>
      <c r="U86" s="11"/>
    </row>
    <row r="87" spans="1:21" x14ac:dyDescent="0.3">
      <c r="A87" s="10"/>
      <c r="B87" s="10"/>
      <c r="C87" s="10"/>
      <c r="D87" s="10"/>
      <c r="E87" s="13"/>
      <c r="F87" s="10"/>
      <c r="G87" s="13"/>
      <c r="H87" s="13"/>
      <c r="I87" s="13"/>
      <c r="J87" s="14"/>
      <c r="K87" s="14"/>
      <c r="L87" s="14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3">
      <c r="A88" s="10"/>
      <c r="B88" s="10"/>
      <c r="C88" s="10"/>
      <c r="D88" s="10"/>
      <c r="E88" s="13"/>
      <c r="F88" s="10"/>
      <c r="G88" s="13"/>
      <c r="H88" s="13"/>
      <c r="I88" s="13"/>
      <c r="J88" s="14"/>
      <c r="K88" s="14"/>
      <c r="L88" s="14"/>
      <c r="M88" s="11"/>
      <c r="N88" s="11"/>
      <c r="O88" s="11"/>
      <c r="P88" s="11"/>
      <c r="Q88" s="11"/>
      <c r="R88" s="11"/>
      <c r="S88" s="11"/>
      <c r="T88" s="11"/>
      <c r="U88" s="11"/>
    </row>
    <row r="89" spans="1:21" x14ac:dyDescent="0.3">
      <c r="A89" s="10"/>
      <c r="B89" s="10"/>
      <c r="C89" s="10"/>
      <c r="D89" s="10"/>
      <c r="E89" s="13"/>
      <c r="F89" s="10"/>
      <c r="G89" s="13"/>
      <c r="H89" s="13"/>
      <c r="I89" s="13"/>
      <c r="J89" s="14"/>
      <c r="K89" s="14"/>
      <c r="L89" s="14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3">
      <c r="A90" s="10"/>
      <c r="B90" s="10"/>
      <c r="C90" s="10"/>
      <c r="D90" s="10"/>
      <c r="E90" s="13"/>
      <c r="F90" s="10"/>
      <c r="G90" s="13"/>
      <c r="H90" s="13"/>
      <c r="I90" s="13"/>
      <c r="J90" s="14"/>
      <c r="K90" s="14"/>
      <c r="L90" s="14"/>
      <c r="M90" s="11"/>
      <c r="N90" s="11"/>
      <c r="O90" s="11"/>
      <c r="P90" s="11"/>
      <c r="Q90" s="11"/>
      <c r="R90" s="11"/>
      <c r="S90" s="11"/>
      <c r="T90" s="11"/>
      <c r="U90" s="11"/>
    </row>
    <row r="91" spans="1:21" x14ac:dyDescent="0.3">
      <c r="A91" s="10"/>
      <c r="B91" s="10"/>
      <c r="C91" s="10"/>
      <c r="D91" s="10"/>
      <c r="E91" s="13"/>
      <c r="F91" s="10"/>
      <c r="G91" s="13"/>
      <c r="H91" s="13"/>
      <c r="I91" s="13"/>
      <c r="J91" s="14"/>
      <c r="K91" s="14"/>
      <c r="L91" s="14"/>
      <c r="M91" s="11"/>
      <c r="N91" s="11"/>
      <c r="O91" s="11"/>
      <c r="P91" s="11"/>
      <c r="Q91" s="11"/>
      <c r="R91" s="11"/>
      <c r="S91" s="11"/>
      <c r="T91" s="11"/>
      <c r="U91" s="11"/>
    </row>
    <row r="92" spans="1:21" x14ac:dyDescent="0.3">
      <c r="A92" s="10"/>
      <c r="B92" s="10"/>
      <c r="C92" s="10"/>
      <c r="D92" s="10"/>
      <c r="E92" s="13"/>
      <c r="F92" s="10"/>
      <c r="G92" s="13"/>
      <c r="H92" s="13"/>
      <c r="I92" s="13"/>
      <c r="J92" s="14"/>
      <c r="K92" s="14"/>
      <c r="L92" s="14"/>
      <c r="M92" s="11"/>
      <c r="N92" s="11"/>
      <c r="O92" s="11"/>
      <c r="P92" s="11"/>
      <c r="Q92" s="11"/>
      <c r="R92" s="11"/>
      <c r="S92" s="11"/>
      <c r="T92" s="11"/>
      <c r="U92" s="11"/>
    </row>
    <row r="93" spans="1:21" x14ac:dyDescent="0.3">
      <c r="A93" s="10"/>
      <c r="B93" s="10"/>
      <c r="C93" s="10"/>
      <c r="D93" s="10"/>
      <c r="E93" s="13"/>
      <c r="F93" s="10"/>
      <c r="G93" s="13"/>
      <c r="H93" s="13"/>
      <c r="I93" s="13"/>
      <c r="J93" s="14"/>
      <c r="K93" s="14"/>
      <c r="L93" s="14"/>
      <c r="M93" s="11"/>
      <c r="N93" s="11"/>
      <c r="O93" s="11"/>
      <c r="P93" s="11"/>
      <c r="Q93" s="11"/>
      <c r="R93" s="11"/>
      <c r="S93" s="11"/>
      <c r="T93" s="11"/>
      <c r="U93" s="11"/>
    </row>
    <row r="94" spans="1:21" x14ac:dyDescent="0.3">
      <c r="A94" s="16"/>
      <c r="B94" s="16"/>
      <c r="C94" s="63" t="s">
        <v>420</v>
      </c>
      <c r="D94" s="16"/>
      <c r="E94" s="17"/>
      <c r="F94" s="18"/>
      <c r="G94" s="65" t="s">
        <v>424</v>
      </c>
      <c r="H94" s="17"/>
      <c r="I94" s="17"/>
      <c r="J94" s="19"/>
      <c r="K94" s="19"/>
      <c r="L94" s="20"/>
      <c r="M94" s="65" t="s">
        <v>428</v>
      </c>
      <c r="N94" s="11"/>
      <c r="O94" s="11"/>
      <c r="P94" s="11"/>
      <c r="Q94" s="11"/>
      <c r="R94" s="11"/>
      <c r="S94" s="65" t="s">
        <v>431</v>
      </c>
      <c r="T94" s="11"/>
      <c r="U94" s="11"/>
    </row>
    <row r="95" spans="1:21" x14ac:dyDescent="0.3">
      <c r="A95" s="16"/>
      <c r="B95" s="16"/>
      <c r="C95" s="64" t="s">
        <v>421</v>
      </c>
      <c r="D95" s="16"/>
      <c r="E95" s="17"/>
      <c r="F95" s="18"/>
      <c r="G95" s="64" t="s">
        <v>425</v>
      </c>
      <c r="H95" s="17"/>
      <c r="I95" s="17"/>
      <c r="J95" s="19"/>
      <c r="K95" s="19"/>
      <c r="L95" s="20"/>
      <c r="M95" s="64" t="s">
        <v>425</v>
      </c>
      <c r="N95" s="11"/>
      <c r="O95" s="11"/>
      <c r="P95" s="11"/>
      <c r="Q95" s="11"/>
      <c r="R95" s="11"/>
      <c r="S95" s="64" t="s">
        <v>421</v>
      </c>
      <c r="T95" s="11"/>
      <c r="U95" s="11"/>
    </row>
    <row r="96" spans="1:21" x14ac:dyDescent="0.3">
      <c r="A96" s="16"/>
      <c r="B96" s="16"/>
      <c r="C96" s="64" t="s">
        <v>422</v>
      </c>
      <c r="D96" s="16"/>
      <c r="E96" s="17"/>
      <c r="F96" s="18"/>
      <c r="G96" s="64" t="s">
        <v>427</v>
      </c>
      <c r="H96" s="17"/>
      <c r="I96" s="17"/>
      <c r="J96" s="19"/>
      <c r="K96" s="19"/>
      <c r="L96" s="20"/>
      <c r="M96" s="64" t="s">
        <v>429</v>
      </c>
      <c r="N96" s="11"/>
      <c r="O96" s="11"/>
      <c r="P96" s="11"/>
      <c r="Q96" s="11"/>
      <c r="R96" s="11"/>
      <c r="S96" s="64" t="s">
        <v>432</v>
      </c>
      <c r="T96" s="11"/>
      <c r="U96" s="11"/>
    </row>
    <row r="97" spans="1:21" x14ac:dyDescent="0.3">
      <c r="A97" s="16"/>
      <c r="B97" s="16"/>
      <c r="C97" s="64" t="s">
        <v>423</v>
      </c>
      <c r="D97" s="16"/>
      <c r="E97" s="17"/>
      <c r="F97" s="18"/>
      <c r="G97" s="64" t="s">
        <v>426</v>
      </c>
      <c r="H97" s="17"/>
      <c r="I97" s="17"/>
      <c r="J97" s="19"/>
      <c r="K97" s="19"/>
      <c r="L97" s="20"/>
      <c r="M97" s="64" t="s">
        <v>430</v>
      </c>
      <c r="N97" s="11"/>
      <c r="O97" s="11"/>
      <c r="P97" s="11"/>
      <c r="Q97" s="11"/>
      <c r="R97" s="11"/>
      <c r="S97" s="64" t="s">
        <v>433</v>
      </c>
      <c r="T97" s="11"/>
      <c r="U97" s="11"/>
    </row>
    <row r="98" spans="1:21" x14ac:dyDescent="0.3">
      <c r="A98" s="10"/>
      <c r="B98" s="10"/>
      <c r="C98" s="10"/>
      <c r="D98" s="10"/>
      <c r="E98" s="13"/>
      <c r="F98" s="10"/>
      <c r="G98" s="13"/>
      <c r="H98" s="13"/>
      <c r="I98" s="13"/>
      <c r="J98" s="14"/>
      <c r="K98" s="14"/>
      <c r="L98" s="14"/>
      <c r="M98" s="11"/>
      <c r="N98" s="11"/>
      <c r="O98" s="11"/>
      <c r="P98" s="11"/>
      <c r="Q98" s="11"/>
      <c r="R98" s="11"/>
      <c r="S98" s="11"/>
      <c r="T98" s="11"/>
      <c r="U98" s="11"/>
    </row>
    <row r="99" spans="1:21" x14ac:dyDescent="0.3">
      <c r="A99" s="10"/>
      <c r="B99" s="10"/>
      <c r="C99" s="10"/>
      <c r="D99" s="10"/>
      <c r="E99" s="13"/>
      <c r="F99" s="10"/>
      <c r="G99" s="13"/>
      <c r="H99" s="13"/>
      <c r="I99" s="13"/>
      <c r="J99" s="14"/>
      <c r="K99" s="14"/>
      <c r="L99" s="14"/>
      <c r="M99" s="11"/>
      <c r="N99" s="11"/>
      <c r="O99" s="11"/>
      <c r="P99" s="11"/>
      <c r="Q99" s="11"/>
      <c r="R99" s="11"/>
      <c r="S99" s="11"/>
      <c r="T99" s="11"/>
      <c r="U99" s="11"/>
    </row>
    <row r="100" spans="1:21" x14ac:dyDescent="0.3">
      <c r="A100" s="10"/>
      <c r="B100" s="10"/>
      <c r="C100" s="10"/>
      <c r="D100" s="10"/>
      <c r="E100" s="13"/>
      <c r="F100" s="10"/>
      <c r="G100" s="13"/>
      <c r="H100" s="13"/>
      <c r="I100" s="13"/>
      <c r="J100" s="14"/>
      <c r="K100" s="14"/>
      <c r="L100" s="14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x14ac:dyDescent="0.3">
      <c r="A101" s="10"/>
      <c r="B101" s="10"/>
      <c r="C101" s="10"/>
      <c r="D101" s="10"/>
      <c r="E101" s="13"/>
      <c r="F101" s="10"/>
      <c r="G101" s="13"/>
      <c r="H101" s="13"/>
      <c r="I101" s="13"/>
      <c r="J101" s="14"/>
      <c r="K101" s="14"/>
      <c r="L101" s="14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x14ac:dyDescent="0.3">
      <c r="A102" s="10"/>
      <c r="B102" s="10"/>
      <c r="C102" s="10"/>
      <c r="D102" s="10"/>
      <c r="E102" s="13"/>
      <c r="F102" s="10"/>
      <c r="G102" s="13"/>
      <c r="H102" s="13"/>
      <c r="I102" s="13"/>
      <c r="J102" s="14"/>
      <c r="K102" s="14"/>
      <c r="L102" s="14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x14ac:dyDescent="0.3">
      <c r="A103" s="10"/>
      <c r="B103" s="10"/>
      <c r="C103" s="10"/>
      <c r="D103" s="10"/>
      <c r="E103" s="13"/>
      <c r="F103" s="10"/>
      <c r="G103" s="13"/>
      <c r="H103" s="13"/>
      <c r="I103" s="13"/>
      <c r="J103" s="14"/>
      <c r="K103" s="14"/>
      <c r="L103" s="14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x14ac:dyDescent="0.3">
      <c r="A104" s="10"/>
      <c r="B104" s="10"/>
      <c r="C104" s="10"/>
      <c r="D104" s="10"/>
      <c r="E104" s="13"/>
      <c r="F104" s="10"/>
      <c r="G104" s="13"/>
      <c r="H104" s="13"/>
      <c r="I104" s="13"/>
      <c r="J104" s="14"/>
      <c r="K104" s="14"/>
      <c r="L104" s="14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x14ac:dyDescent="0.3">
      <c r="A105" s="10"/>
      <c r="B105" s="10"/>
      <c r="C105" s="10"/>
      <c r="D105" s="10"/>
      <c r="E105" s="13"/>
      <c r="F105" s="10"/>
      <c r="G105" s="13"/>
      <c r="H105" s="13"/>
      <c r="I105" s="13"/>
      <c r="J105" s="14"/>
      <c r="K105" s="14"/>
      <c r="L105" s="14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x14ac:dyDescent="0.3">
      <c r="A106" s="10"/>
      <c r="B106" s="10"/>
      <c r="C106" s="10"/>
      <c r="D106" s="10"/>
      <c r="E106" s="13"/>
      <c r="F106" s="10"/>
      <c r="G106" s="13"/>
      <c r="H106" s="13"/>
      <c r="I106" s="13"/>
      <c r="J106" s="14"/>
      <c r="K106" s="14"/>
      <c r="L106" s="14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x14ac:dyDescent="0.3">
      <c r="A107" s="10"/>
      <c r="B107" s="10"/>
      <c r="C107" s="10"/>
      <c r="D107" s="10"/>
      <c r="E107" s="13"/>
      <c r="F107" s="10"/>
      <c r="G107" s="13"/>
      <c r="H107" s="13"/>
      <c r="I107" s="13"/>
      <c r="J107" s="14"/>
      <c r="K107" s="14"/>
      <c r="L107" s="14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x14ac:dyDescent="0.3">
      <c r="A108" s="10"/>
      <c r="B108" s="10"/>
      <c r="C108" s="10"/>
      <c r="D108" s="10"/>
      <c r="E108" s="13"/>
      <c r="F108" s="10"/>
      <c r="G108" s="13"/>
      <c r="H108" s="13"/>
      <c r="I108" s="13"/>
      <c r="J108" s="14"/>
      <c r="K108" s="14"/>
      <c r="L108" s="14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x14ac:dyDescent="0.3">
      <c r="A109" s="10"/>
      <c r="B109" s="10"/>
      <c r="C109" s="10"/>
      <c r="D109" s="10"/>
      <c r="E109" s="13"/>
      <c r="F109" s="10"/>
      <c r="G109" s="13"/>
      <c r="H109" s="13"/>
      <c r="I109" s="13"/>
      <c r="J109" s="14"/>
      <c r="K109" s="14"/>
      <c r="L109" s="14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x14ac:dyDescent="0.3">
      <c r="A110" s="10"/>
      <c r="B110" s="10"/>
      <c r="C110" s="10"/>
      <c r="D110" s="10"/>
      <c r="E110" s="13"/>
      <c r="F110" s="10"/>
      <c r="G110" s="13"/>
      <c r="H110" s="13"/>
      <c r="I110" s="13"/>
      <c r="J110" s="14"/>
      <c r="K110" s="14"/>
      <c r="L110" s="14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x14ac:dyDescent="0.3">
      <c r="A111" s="10"/>
      <c r="B111" s="10"/>
      <c r="C111" s="10"/>
      <c r="D111" s="10"/>
      <c r="E111" s="13"/>
      <c r="F111" s="10"/>
      <c r="G111" s="13"/>
      <c r="H111" s="13"/>
      <c r="I111" s="13"/>
      <c r="J111" s="14"/>
      <c r="K111" s="14"/>
      <c r="L111" s="14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x14ac:dyDescent="0.3">
      <c r="A112" s="10"/>
      <c r="B112" s="10"/>
      <c r="C112" s="10"/>
      <c r="D112" s="10"/>
      <c r="E112" s="13"/>
      <c r="F112" s="10"/>
      <c r="G112" s="13"/>
      <c r="H112" s="13"/>
      <c r="I112" s="13"/>
      <c r="J112" s="14"/>
      <c r="K112" s="14"/>
      <c r="L112" s="14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x14ac:dyDescent="0.3">
      <c r="A113" s="10"/>
      <c r="B113" s="10"/>
      <c r="C113" s="10"/>
      <c r="D113" s="10"/>
      <c r="E113" s="13"/>
      <c r="F113" s="10"/>
      <c r="G113" s="13"/>
      <c r="H113" s="13"/>
      <c r="I113" s="13"/>
      <c r="J113" s="14"/>
      <c r="K113" s="14"/>
      <c r="L113" s="14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20.399999999999999" x14ac:dyDescent="0.3">
      <c r="A114" s="142" t="s">
        <v>46</v>
      </c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</row>
    <row r="115" spans="1:21" ht="20.399999999999999" x14ac:dyDescent="0.3">
      <c r="A115" s="142" t="s">
        <v>455</v>
      </c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</row>
    <row r="116" spans="1:21" ht="21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143"/>
      <c r="U116" s="143"/>
    </row>
    <row r="117" spans="1:21" ht="21" x14ac:dyDescent="0.4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 t="s">
        <v>454</v>
      </c>
      <c r="N117" s="140"/>
      <c r="O117" s="140"/>
      <c r="P117" s="140"/>
      <c r="Q117" s="140"/>
      <c r="R117" s="140"/>
      <c r="S117" s="140"/>
      <c r="T117" s="140"/>
      <c r="U117" s="140"/>
    </row>
    <row r="118" spans="1:21" x14ac:dyDescent="0.3">
      <c r="A118" s="10"/>
      <c r="B118" s="10"/>
      <c r="C118" s="10"/>
      <c r="D118" s="10"/>
      <c r="E118" s="13"/>
      <c r="F118" s="10"/>
      <c r="G118" s="13"/>
      <c r="H118" s="13"/>
      <c r="I118" s="13"/>
      <c r="J118" s="14"/>
      <c r="K118" s="14"/>
      <c r="L118" s="14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x14ac:dyDescent="0.3">
      <c r="A119" s="10"/>
      <c r="B119" s="10"/>
      <c r="C119" s="10"/>
      <c r="D119" s="10"/>
      <c r="E119" s="13"/>
      <c r="F119" s="10"/>
      <c r="G119" s="13"/>
      <c r="H119" s="13"/>
      <c r="I119" s="13"/>
      <c r="J119" s="14"/>
      <c r="K119" s="14"/>
      <c r="L119" s="14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x14ac:dyDescent="0.3">
      <c r="A120" s="121" t="s">
        <v>44</v>
      </c>
      <c r="B120" s="121"/>
      <c r="C120" s="151" t="str">
        <f>C82</f>
        <v>LIMPIEZA Y DESASOLVE DEL PANTEÓN MUNICIPAL DE SAN JERONIMO DE JUAREZ</v>
      </c>
      <c r="D120" s="152"/>
      <c r="E120" s="152"/>
      <c r="F120" s="152"/>
      <c r="G120" s="152"/>
      <c r="H120" s="152"/>
      <c r="I120" s="152"/>
      <c r="J120" s="152"/>
      <c r="K120" s="152"/>
      <c r="L120" s="152"/>
      <c r="M120" s="153"/>
      <c r="N120" s="203" t="s">
        <v>29</v>
      </c>
      <c r="O120" s="204"/>
      <c r="P120" s="204"/>
      <c r="Q120" s="204"/>
      <c r="R120" s="204"/>
      <c r="S120" s="204"/>
      <c r="T120" s="204"/>
      <c r="U120" s="205"/>
    </row>
    <row r="121" spans="1:21" x14ac:dyDescent="0.3">
      <c r="A121" s="121" t="s">
        <v>0</v>
      </c>
      <c r="B121" s="121"/>
      <c r="C121" s="151" t="s">
        <v>145</v>
      </c>
      <c r="D121" s="152"/>
      <c r="E121" s="152"/>
      <c r="F121" s="152"/>
      <c r="G121" s="152"/>
      <c r="H121" s="152"/>
      <c r="I121" s="152"/>
      <c r="J121" s="152"/>
      <c r="K121" s="152"/>
      <c r="L121" s="152"/>
      <c r="M121" s="153"/>
      <c r="N121" s="121" t="s">
        <v>38</v>
      </c>
      <c r="O121" s="121"/>
      <c r="P121" s="200" t="s">
        <v>176</v>
      </c>
      <c r="Q121" s="201"/>
      <c r="R121" s="201"/>
      <c r="S121" s="201"/>
      <c r="T121" s="201"/>
      <c r="U121" s="202"/>
    </row>
    <row r="122" spans="1:21" x14ac:dyDescent="0.3">
      <c r="A122" s="121" t="s">
        <v>1</v>
      </c>
      <c r="B122" s="121"/>
      <c r="C122" s="151" t="s">
        <v>309</v>
      </c>
      <c r="D122" s="152"/>
      <c r="E122" s="152"/>
      <c r="F122" s="152"/>
      <c r="G122" s="152"/>
      <c r="H122" s="152"/>
      <c r="I122" s="152"/>
      <c r="J122" s="152"/>
      <c r="K122" s="152"/>
      <c r="L122" s="152"/>
      <c r="M122" s="153"/>
      <c r="N122" s="121" t="s">
        <v>39</v>
      </c>
      <c r="O122" s="121"/>
      <c r="P122" s="200" t="s">
        <v>301</v>
      </c>
      <c r="Q122" s="201"/>
      <c r="R122" s="201"/>
      <c r="S122" s="201"/>
      <c r="T122" s="201"/>
      <c r="U122" s="202"/>
    </row>
    <row r="123" spans="1:21" x14ac:dyDescent="0.3">
      <c r="A123" s="121" t="s">
        <v>47</v>
      </c>
      <c r="B123" s="121"/>
      <c r="C123" s="165" t="s">
        <v>146</v>
      </c>
      <c r="D123" s="166"/>
      <c r="E123" s="166"/>
      <c r="F123" s="166"/>
      <c r="G123" s="166"/>
      <c r="H123" s="166"/>
      <c r="I123" s="166"/>
      <c r="J123" s="166"/>
      <c r="K123" s="166"/>
      <c r="L123" s="166"/>
      <c r="M123" s="167"/>
      <c r="N123" s="121" t="s">
        <v>40</v>
      </c>
      <c r="O123" s="121"/>
      <c r="P123" s="194" t="s">
        <v>434</v>
      </c>
      <c r="Q123" s="195"/>
      <c r="R123" s="195"/>
      <c r="S123" s="195"/>
      <c r="T123" s="195"/>
      <c r="U123" s="196"/>
    </row>
    <row r="124" spans="1:21" ht="54.75" customHeight="1" x14ac:dyDescent="0.3">
      <c r="A124" s="121" t="s">
        <v>2</v>
      </c>
      <c r="B124" s="121"/>
      <c r="C124" s="190" t="s">
        <v>147</v>
      </c>
      <c r="D124" s="191"/>
      <c r="E124" s="191"/>
      <c r="F124" s="191"/>
      <c r="G124" s="191"/>
      <c r="H124" s="191"/>
      <c r="I124" s="191"/>
      <c r="J124" s="191"/>
      <c r="K124" s="191"/>
      <c r="L124" s="191"/>
      <c r="M124" s="192"/>
      <c r="N124" s="121" t="s">
        <v>41</v>
      </c>
      <c r="O124" s="121"/>
      <c r="P124" s="194" t="s">
        <v>313</v>
      </c>
      <c r="Q124" s="195"/>
      <c r="R124" s="195"/>
      <c r="S124" s="195"/>
      <c r="T124" s="195"/>
      <c r="U124" s="196"/>
    </row>
    <row r="125" spans="1:21" ht="33.75" customHeight="1" x14ac:dyDescent="0.3">
      <c r="A125" s="121" t="s">
        <v>50</v>
      </c>
      <c r="B125" s="121"/>
      <c r="C125" s="118" t="s">
        <v>66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120"/>
      <c r="N125" s="121" t="s">
        <v>48</v>
      </c>
      <c r="O125" s="121"/>
      <c r="P125" s="197" t="s">
        <v>32</v>
      </c>
      <c r="Q125" s="198"/>
      <c r="R125" s="198"/>
      <c r="S125" s="198"/>
      <c r="T125" s="198"/>
      <c r="U125" s="199"/>
    </row>
    <row r="126" spans="1:2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3">
      <c r="A127" s="111" t="s">
        <v>3</v>
      </c>
      <c r="B127" s="112" t="s">
        <v>20</v>
      </c>
      <c r="C127" s="111" t="s">
        <v>21</v>
      </c>
      <c r="D127" s="111"/>
      <c r="E127" s="114" t="s">
        <v>22</v>
      </c>
      <c r="F127" s="112" t="s">
        <v>4</v>
      </c>
      <c r="G127" s="114" t="s">
        <v>23</v>
      </c>
      <c r="H127" s="114" t="s">
        <v>5</v>
      </c>
      <c r="I127" s="114"/>
      <c r="J127" s="111" t="s">
        <v>6</v>
      </c>
      <c r="K127" s="111"/>
      <c r="L127" s="111"/>
      <c r="M127" s="114" t="s">
        <v>24</v>
      </c>
      <c r="N127" s="114"/>
      <c r="O127" s="115" t="s">
        <v>25</v>
      </c>
      <c r="P127" s="115"/>
      <c r="Q127" s="114" t="s">
        <v>7</v>
      </c>
      <c r="R127" s="2" t="s">
        <v>8</v>
      </c>
      <c r="S127" s="2" t="s">
        <v>8</v>
      </c>
      <c r="T127" s="2" t="s">
        <v>8</v>
      </c>
      <c r="U127" s="110" t="s">
        <v>9</v>
      </c>
    </row>
    <row r="128" spans="1:21" ht="20.399999999999999" x14ac:dyDescent="0.3">
      <c r="A128" s="111"/>
      <c r="B128" s="113"/>
      <c r="C128" s="111"/>
      <c r="D128" s="111"/>
      <c r="E128" s="114"/>
      <c r="F128" s="113"/>
      <c r="G128" s="114"/>
      <c r="H128" s="4" t="s">
        <v>10</v>
      </c>
      <c r="I128" s="4" t="s">
        <v>11</v>
      </c>
      <c r="J128" s="3" t="s">
        <v>26</v>
      </c>
      <c r="K128" s="3" t="s">
        <v>445</v>
      </c>
      <c r="L128" s="3" t="s">
        <v>27</v>
      </c>
      <c r="M128" s="3" t="s">
        <v>12</v>
      </c>
      <c r="N128" s="3" t="s">
        <v>13</v>
      </c>
      <c r="O128" s="3" t="s">
        <v>14</v>
      </c>
      <c r="P128" s="3" t="s">
        <v>15</v>
      </c>
      <c r="Q128" s="114"/>
      <c r="R128" s="5" t="s">
        <v>16</v>
      </c>
      <c r="S128" s="5" t="s">
        <v>17</v>
      </c>
      <c r="T128" s="5" t="s">
        <v>18</v>
      </c>
      <c r="U128" s="110"/>
    </row>
    <row r="129" spans="1:21" ht="39.9" customHeight="1" x14ac:dyDescent="0.3">
      <c r="A129" s="29">
        <v>1</v>
      </c>
      <c r="B129" s="163" t="s">
        <v>309</v>
      </c>
      <c r="C129" s="193" t="s">
        <v>707</v>
      </c>
      <c r="D129" s="193"/>
      <c r="E129" s="29" t="s">
        <v>441</v>
      </c>
      <c r="F129" s="29" t="s">
        <v>28</v>
      </c>
      <c r="G129" s="29" t="s">
        <v>28</v>
      </c>
      <c r="H129" s="29">
        <v>386</v>
      </c>
      <c r="I129" s="29">
        <v>386</v>
      </c>
      <c r="J129" s="88">
        <v>0</v>
      </c>
      <c r="K129" s="88">
        <v>47195.29</v>
      </c>
      <c r="L129" s="88">
        <v>47195.29</v>
      </c>
      <c r="M129" s="31">
        <f>I129/H129*100</f>
        <v>100</v>
      </c>
      <c r="N129" s="33">
        <f t="shared" ref="N129:N133" si="8">IFERROR((L129/(J129+K129))*100,0)</f>
        <v>100</v>
      </c>
      <c r="O129" s="29">
        <v>90</v>
      </c>
      <c r="P129" s="29">
        <v>90</v>
      </c>
      <c r="Q129" s="56">
        <v>50</v>
      </c>
      <c r="R129" s="33">
        <f>IFERROR((I129/H129)*100,0)</f>
        <v>100</v>
      </c>
      <c r="S129" s="33">
        <f t="shared" ref="S129" si="9">IFERROR((P129/O129)*100,0)</f>
        <v>100</v>
      </c>
      <c r="T129" s="33">
        <f t="shared" ref="T129" si="10">IFERROR((L129/(J129+K129))*100,0)</f>
        <v>100</v>
      </c>
      <c r="U129" s="89" t="s">
        <v>712</v>
      </c>
    </row>
    <row r="130" spans="1:21" ht="39.9" customHeight="1" x14ac:dyDescent="0.3">
      <c r="A130" s="29">
        <v>2</v>
      </c>
      <c r="B130" s="164"/>
      <c r="C130" s="193" t="s">
        <v>708</v>
      </c>
      <c r="D130" s="193"/>
      <c r="E130" s="29" t="s">
        <v>441</v>
      </c>
      <c r="F130" s="29" t="s">
        <v>28</v>
      </c>
      <c r="G130" s="29" t="s">
        <v>28</v>
      </c>
      <c r="H130" s="29">
        <v>450</v>
      </c>
      <c r="I130" s="29">
        <v>450</v>
      </c>
      <c r="J130" s="88">
        <v>0</v>
      </c>
      <c r="K130" s="88">
        <v>138147.62</v>
      </c>
      <c r="L130" s="88">
        <v>138147.62</v>
      </c>
      <c r="M130" s="31">
        <f t="shared" ref="M130:M133" si="11">I130/H130*100</f>
        <v>100</v>
      </c>
      <c r="N130" s="33">
        <f t="shared" si="8"/>
        <v>100</v>
      </c>
      <c r="O130" s="29">
        <v>90</v>
      </c>
      <c r="P130" s="29">
        <v>90</v>
      </c>
      <c r="Q130" s="97">
        <v>200</v>
      </c>
      <c r="R130" s="33">
        <f t="shared" ref="R130:R133" si="12">IFERROR((I130/H130)*100,0)</f>
        <v>100</v>
      </c>
      <c r="S130" s="33">
        <f t="shared" ref="S130:S133" si="13">IFERROR((P130/O130)*100,0)</f>
        <v>100</v>
      </c>
      <c r="T130" s="33">
        <f t="shared" ref="T130:T133" si="14">IFERROR((L130/(J130+K130))*100,0)</f>
        <v>100</v>
      </c>
      <c r="U130" s="89" t="s">
        <v>713</v>
      </c>
    </row>
    <row r="131" spans="1:21" ht="39.9" customHeight="1" x14ac:dyDescent="0.3">
      <c r="A131" s="29">
        <v>3</v>
      </c>
      <c r="B131" s="164"/>
      <c r="C131" s="193" t="s">
        <v>709</v>
      </c>
      <c r="D131" s="193"/>
      <c r="E131" s="29" t="s">
        <v>441</v>
      </c>
      <c r="F131" s="29" t="s">
        <v>28</v>
      </c>
      <c r="G131" s="29" t="s">
        <v>28</v>
      </c>
      <c r="H131" s="29">
        <v>230</v>
      </c>
      <c r="I131" s="29">
        <v>230</v>
      </c>
      <c r="J131" s="88">
        <v>0</v>
      </c>
      <c r="K131" s="88">
        <v>28391.02</v>
      </c>
      <c r="L131" s="88">
        <v>28391.02</v>
      </c>
      <c r="M131" s="31">
        <f t="shared" si="11"/>
        <v>100</v>
      </c>
      <c r="N131" s="33">
        <f t="shared" si="8"/>
        <v>100</v>
      </c>
      <c r="O131" s="29">
        <v>90</v>
      </c>
      <c r="P131" s="29">
        <v>90</v>
      </c>
      <c r="Q131" s="97">
        <v>60</v>
      </c>
      <c r="R131" s="33">
        <f t="shared" si="12"/>
        <v>100</v>
      </c>
      <c r="S131" s="33">
        <f t="shared" si="13"/>
        <v>100</v>
      </c>
      <c r="T131" s="33">
        <f t="shared" si="14"/>
        <v>100</v>
      </c>
      <c r="U131" s="89" t="s">
        <v>714</v>
      </c>
    </row>
    <row r="132" spans="1:21" ht="39.9" customHeight="1" x14ac:dyDescent="0.3">
      <c r="A132" s="29">
        <v>4</v>
      </c>
      <c r="B132" s="164"/>
      <c r="C132" s="193" t="s">
        <v>710</v>
      </c>
      <c r="D132" s="193"/>
      <c r="E132" s="29" t="s">
        <v>443</v>
      </c>
      <c r="F132" s="29" t="s">
        <v>28</v>
      </c>
      <c r="G132" s="29" t="s">
        <v>28</v>
      </c>
      <c r="H132" s="29">
        <v>40</v>
      </c>
      <c r="I132" s="29">
        <v>40</v>
      </c>
      <c r="J132" s="88">
        <v>0</v>
      </c>
      <c r="K132" s="88">
        <v>116116</v>
      </c>
      <c r="L132" s="88">
        <v>116116</v>
      </c>
      <c r="M132" s="31">
        <f t="shared" si="11"/>
        <v>100</v>
      </c>
      <c r="N132" s="33">
        <f t="shared" si="8"/>
        <v>100</v>
      </c>
      <c r="O132" s="29">
        <v>90</v>
      </c>
      <c r="P132" s="29">
        <v>90</v>
      </c>
      <c r="Q132" s="97">
        <v>300</v>
      </c>
      <c r="R132" s="33">
        <f t="shared" si="12"/>
        <v>100</v>
      </c>
      <c r="S132" s="33">
        <f t="shared" si="13"/>
        <v>100</v>
      </c>
      <c r="T132" s="33">
        <f t="shared" si="14"/>
        <v>100</v>
      </c>
      <c r="U132" s="89" t="s">
        <v>715</v>
      </c>
    </row>
    <row r="133" spans="1:21" ht="39.9" customHeight="1" x14ac:dyDescent="0.3">
      <c r="A133" s="29">
        <v>5</v>
      </c>
      <c r="B133" s="164"/>
      <c r="C133" s="193" t="s">
        <v>711</v>
      </c>
      <c r="D133" s="193"/>
      <c r="E133" s="29" t="s">
        <v>442</v>
      </c>
      <c r="F133" s="29" t="s">
        <v>28</v>
      </c>
      <c r="G133" s="29" t="s">
        <v>28</v>
      </c>
      <c r="H133" s="29">
        <v>1500</v>
      </c>
      <c r="I133" s="29">
        <v>1500</v>
      </c>
      <c r="J133" s="88">
        <v>0</v>
      </c>
      <c r="K133" s="88">
        <v>281870</v>
      </c>
      <c r="L133" s="88">
        <v>281870</v>
      </c>
      <c r="M133" s="31">
        <f t="shared" si="11"/>
        <v>100</v>
      </c>
      <c r="N133" s="33">
        <f t="shared" si="8"/>
        <v>100</v>
      </c>
      <c r="O133" s="29">
        <v>90</v>
      </c>
      <c r="P133" s="29">
        <v>90</v>
      </c>
      <c r="Q133" s="97">
        <v>400</v>
      </c>
      <c r="R133" s="33">
        <f t="shared" si="12"/>
        <v>100</v>
      </c>
      <c r="S133" s="33">
        <f t="shared" si="13"/>
        <v>100</v>
      </c>
      <c r="T133" s="33">
        <f t="shared" si="14"/>
        <v>100</v>
      </c>
      <c r="U133" s="89" t="s">
        <v>716</v>
      </c>
    </row>
    <row r="134" spans="1:21" x14ac:dyDescent="0.3">
      <c r="A134" s="173" t="s">
        <v>717</v>
      </c>
      <c r="B134" s="174"/>
      <c r="C134" s="174"/>
      <c r="D134" s="174"/>
      <c r="E134" s="174"/>
      <c r="F134" s="174"/>
      <c r="G134" s="174"/>
      <c r="H134" s="174"/>
      <c r="I134" s="175"/>
      <c r="J134" s="40">
        <f>SUM(J129:J133)</f>
        <v>0</v>
      </c>
      <c r="K134" s="40">
        <f>SUM(K129:K133)</f>
        <v>611719.92999999993</v>
      </c>
      <c r="L134" s="40">
        <f>SUM(L129:L133)</f>
        <v>611719.92999999993</v>
      </c>
      <c r="M134" s="172"/>
      <c r="N134" s="172"/>
      <c r="O134" s="172"/>
      <c r="P134" s="172"/>
      <c r="Q134" s="172"/>
      <c r="R134" s="172"/>
      <c r="S134" s="172"/>
      <c r="T134" s="172"/>
      <c r="U134" s="172"/>
    </row>
  </sheetData>
  <mergeCells count="145">
    <mergeCell ref="A4:U4"/>
    <mergeCell ref="A5:U5"/>
    <mergeCell ref="T6:U6"/>
    <mergeCell ref="A7:L7"/>
    <mergeCell ref="M7:U7"/>
    <mergeCell ref="A1:U1"/>
    <mergeCell ref="A2:U2"/>
    <mergeCell ref="A8:B8"/>
    <mergeCell ref="C8:M8"/>
    <mergeCell ref="N8:U8"/>
    <mergeCell ref="A11:B11"/>
    <mergeCell ref="C11:M11"/>
    <mergeCell ref="N11:O11"/>
    <mergeCell ref="P11:U11"/>
    <mergeCell ref="A12:B12"/>
    <mergeCell ref="C12:M12"/>
    <mergeCell ref="N12:O12"/>
    <mergeCell ref="P12:U12"/>
    <mergeCell ref="A9:B9"/>
    <mergeCell ref="C9:M9"/>
    <mergeCell ref="N9:O9"/>
    <mergeCell ref="P9:U9"/>
    <mergeCell ref="A10:B10"/>
    <mergeCell ref="C10:M10"/>
    <mergeCell ref="N10:O10"/>
    <mergeCell ref="P10:U10"/>
    <mergeCell ref="H15:I15"/>
    <mergeCell ref="J15:L15"/>
    <mergeCell ref="M15:N15"/>
    <mergeCell ref="O15:P15"/>
    <mergeCell ref="Q15:Q16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A62:U62"/>
    <mergeCell ref="A63:U63"/>
    <mergeCell ref="T64:U64"/>
    <mergeCell ref="A65:L65"/>
    <mergeCell ref="M65:U65"/>
    <mergeCell ref="A68:B68"/>
    <mergeCell ref="C68:M68"/>
    <mergeCell ref="N68:U68"/>
    <mergeCell ref="B17:B19"/>
    <mergeCell ref="C17:D17"/>
    <mergeCell ref="C18:D18"/>
    <mergeCell ref="C19:D19"/>
    <mergeCell ref="M20:U20"/>
    <mergeCell ref="A20:I20"/>
    <mergeCell ref="A71:B71"/>
    <mergeCell ref="C71:M71"/>
    <mergeCell ref="N71:O71"/>
    <mergeCell ref="P71:U71"/>
    <mergeCell ref="A72:B72"/>
    <mergeCell ref="C72:M72"/>
    <mergeCell ref="N72:O72"/>
    <mergeCell ref="P72:U72"/>
    <mergeCell ref="A69:B69"/>
    <mergeCell ref="C69:M69"/>
    <mergeCell ref="N69:O69"/>
    <mergeCell ref="P69:U69"/>
    <mergeCell ref="A70:B70"/>
    <mergeCell ref="C70:M70"/>
    <mergeCell ref="N70:O70"/>
    <mergeCell ref="P70:U70"/>
    <mergeCell ref="M75:N75"/>
    <mergeCell ref="O75:P75"/>
    <mergeCell ref="Q75:Q76"/>
    <mergeCell ref="U75:U76"/>
    <mergeCell ref="A73:B73"/>
    <mergeCell ref="C73:M73"/>
    <mergeCell ref="N73:O73"/>
    <mergeCell ref="P73:U73"/>
    <mergeCell ref="A75:A76"/>
    <mergeCell ref="B75:B76"/>
    <mergeCell ref="C75:D76"/>
    <mergeCell ref="E75:E76"/>
    <mergeCell ref="F75:F76"/>
    <mergeCell ref="G75:G76"/>
    <mergeCell ref="B77:B82"/>
    <mergeCell ref="C77:D77"/>
    <mergeCell ref="C78:D78"/>
    <mergeCell ref="C79:D79"/>
    <mergeCell ref="C80:D80"/>
    <mergeCell ref="C81:D81"/>
    <mergeCell ref="C82:D82"/>
    <mergeCell ref="H75:I75"/>
    <mergeCell ref="J75:L75"/>
    <mergeCell ref="A120:B120"/>
    <mergeCell ref="C120:M120"/>
    <mergeCell ref="N120:U120"/>
    <mergeCell ref="A121:B121"/>
    <mergeCell ref="C121:M121"/>
    <mergeCell ref="N121:O121"/>
    <mergeCell ref="P121:U121"/>
    <mergeCell ref="M83:U83"/>
    <mergeCell ref="A114:U114"/>
    <mergeCell ref="A115:U115"/>
    <mergeCell ref="T116:U116"/>
    <mergeCell ref="A117:L117"/>
    <mergeCell ref="M117:U117"/>
    <mergeCell ref="A83:I83"/>
    <mergeCell ref="A125:B125"/>
    <mergeCell ref="C125:M125"/>
    <mergeCell ref="N125:O125"/>
    <mergeCell ref="P125:U125"/>
    <mergeCell ref="A122:B122"/>
    <mergeCell ref="C122:M122"/>
    <mergeCell ref="N122:O122"/>
    <mergeCell ref="P122:U122"/>
    <mergeCell ref="A123:B123"/>
    <mergeCell ref="C123:M123"/>
    <mergeCell ref="N123:O123"/>
    <mergeCell ref="P123:U123"/>
    <mergeCell ref="A127:A128"/>
    <mergeCell ref="B127:B128"/>
    <mergeCell ref="C127:D128"/>
    <mergeCell ref="E127:E128"/>
    <mergeCell ref="F127:F128"/>
    <mergeCell ref="G127:G128"/>
    <mergeCell ref="A134:I134"/>
    <mergeCell ref="A124:B124"/>
    <mergeCell ref="C124:M124"/>
    <mergeCell ref="M134:U134"/>
    <mergeCell ref="B129:B133"/>
    <mergeCell ref="C129:D129"/>
    <mergeCell ref="C130:D130"/>
    <mergeCell ref="C131:D131"/>
    <mergeCell ref="C132:D132"/>
    <mergeCell ref="C133:D133"/>
    <mergeCell ref="H127:I127"/>
    <mergeCell ref="J127:L127"/>
    <mergeCell ref="M127:N127"/>
    <mergeCell ref="O127:P127"/>
    <mergeCell ref="Q127:Q128"/>
    <mergeCell ref="U127:U128"/>
    <mergeCell ref="N124:O124"/>
    <mergeCell ref="P124:U124"/>
  </mergeCells>
  <pageMargins left="0.70866141732283472" right="0.70866141732283472" top="0.74803149606299213" bottom="0.74803149606299213" header="0.31496062992125984" footer="0.31496062992125984"/>
  <pageSetup paperSize="5" scale="48" orientation="landscape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view="pageBreakPreview" topLeftCell="G118" zoomScale="82" zoomScaleNormal="59" zoomScaleSheetLayoutView="82" workbookViewId="0">
      <selection activeCell="G121" sqref="A121:XFD128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style="6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s="61" customFormat="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s="61" customFormat="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s="61" customFormat="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9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0"/>
      <c r="B8" s="10"/>
      <c r="C8" s="10"/>
      <c r="D8" s="10"/>
      <c r="E8" s="10"/>
      <c r="F8" s="10"/>
      <c r="G8" s="13"/>
      <c r="H8" s="13"/>
      <c r="I8" s="13"/>
      <c r="J8" s="14"/>
      <c r="K8" s="14"/>
      <c r="L8" s="14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3">
      <c r="A9" s="121" t="s">
        <v>44</v>
      </c>
      <c r="B9" s="121"/>
      <c r="C9" s="151" t="s">
        <v>49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203" t="s">
        <v>29</v>
      </c>
      <c r="O9" s="204"/>
      <c r="P9" s="204"/>
      <c r="Q9" s="204"/>
      <c r="R9" s="204"/>
      <c r="S9" s="204"/>
      <c r="T9" s="204"/>
      <c r="U9" s="205"/>
    </row>
    <row r="10" spans="1:21" x14ac:dyDescent="0.3">
      <c r="A10" s="121" t="s">
        <v>0</v>
      </c>
      <c r="B10" s="121"/>
      <c r="C10" s="151" t="s">
        <v>145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38</v>
      </c>
      <c r="O10" s="121"/>
      <c r="P10" s="200" t="s">
        <v>176</v>
      </c>
      <c r="Q10" s="201"/>
      <c r="R10" s="201"/>
      <c r="S10" s="201"/>
      <c r="T10" s="201"/>
      <c r="U10" s="202"/>
    </row>
    <row r="11" spans="1:21" x14ac:dyDescent="0.3">
      <c r="A11" s="121" t="s">
        <v>1</v>
      </c>
      <c r="B11" s="121"/>
      <c r="C11" s="151" t="s">
        <v>348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3"/>
      <c r="N11" s="121" t="s">
        <v>39</v>
      </c>
      <c r="O11" s="121"/>
      <c r="P11" s="200" t="s">
        <v>301</v>
      </c>
      <c r="Q11" s="201"/>
      <c r="R11" s="201"/>
      <c r="S11" s="201"/>
      <c r="T11" s="201"/>
      <c r="U11" s="202"/>
    </row>
    <row r="12" spans="1:21" ht="43.5" customHeight="1" x14ac:dyDescent="0.3">
      <c r="A12" s="121" t="s">
        <v>47</v>
      </c>
      <c r="B12" s="121"/>
      <c r="C12" s="128" t="s">
        <v>146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40</v>
      </c>
      <c r="O12" s="121"/>
      <c r="P12" s="194" t="s">
        <v>434</v>
      </c>
      <c r="Q12" s="195"/>
      <c r="R12" s="195"/>
      <c r="S12" s="195"/>
      <c r="T12" s="195"/>
      <c r="U12" s="196"/>
    </row>
    <row r="13" spans="1:21" ht="65.25" customHeight="1" x14ac:dyDescent="0.3">
      <c r="A13" s="121" t="s">
        <v>2</v>
      </c>
      <c r="B13" s="121"/>
      <c r="C13" s="190" t="s">
        <v>147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2"/>
      <c r="N13" s="121" t="s">
        <v>41</v>
      </c>
      <c r="O13" s="121"/>
      <c r="P13" s="194" t="s">
        <v>313</v>
      </c>
      <c r="Q13" s="195"/>
      <c r="R13" s="195"/>
      <c r="S13" s="195"/>
      <c r="T13" s="195"/>
      <c r="U13" s="196"/>
    </row>
    <row r="14" spans="1:21" ht="72.75" customHeight="1" x14ac:dyDescent="0.3">
      <c r="A14" s="121" t="s">
        <v>50</v>
      </c>
      <c r="B14" s="121"/>
      <c r="C14" s="118" t="s">
        <v>66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20"/>
      <c r="N14" s="121" t="s">
        <v>48</v>
      </c>
      <c r="O14" s="121"/>
      <c r="P14" s="197" t="s">
        <v>32</v>
      </c>
      <c r="Q14" s="198"/>
      <c r="R14" s="198"/>
      <c r="S14" s="198"/>
      <c r="T14" s="198"/>
      <c r="U14" s="199"/>
    </row>
    <row r="15" spans="1:21" ht="12" customHeight="1" x14ac:dyDescent="0.3">
      <c r="A15" s="66"/>
      <c r="B15" s="66"/>
      <c r="C15" s="67"/>
      <c r="D15" s="68"/>
      <c r="E15" s="101"/>
      <c r="F15" s="68"/>
      <c r="G15" s="68"/>
      <c r="H15" s="68"/>
      <c r="I15" s="68"/>
      <c r="J15" s="68"/>
      <c r="K15" s="68"/>
      <c r="L15" s="68"/>
      <c r="M15" s="69"/>
      <c r="N15" s="66"/>
      <c r="O15" s="66"/>
      <c r="P15" s="70"/>
      <c r="Q15" s="71"/>
      <c r="R15" s="71"/>
      <c r="S15" s="71"/>
      <c r="T15" s="71"/>
      <c r="U15" s="72"/>
    </row>
    <row r="16" spans="1:21" ht="41.25" customHeight="1" x14ac:dyDescent="0.3">
      <c r="A16" s="121" t="s">
        <v>2</v>
      </c>
      <c r="B16" s="121"/>
      <c r="C16" s="190" t="s">
        <v>299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2"/>
      <c r="N16" s="121" t="s">
        <v>40</v>
      </c>
      <c r="O16" s="121"/>
      <c r="P16" s="194" t="s">
        <v>435</v>
      </c>
      <c r="Q16" s="195"/>
      <c r="R16" s="195"/>
      <c r="S16" s="195"/>
      <c r="T16" s="195"/>
      <c r="U16" s="196"/>
    </row>
    <row r="17" spans="1:21" ht="12" customHeight="1" x14ac:dyDescent="0.3">
      <c r="A17" s="66"/>
      <c r="B17" s="66"/>
      <c r="C17" s="73"/>
      <c r="D17" s="74"/>
      <c r="E17" s="102"/>
      <c r="F17" s="74"/>
      <c r="G17" s="74"/>
      <c r="H17" s="74"/>
      <c r="I17" s="74"/>
      <c r="J17" s="74"/>
      <c r="K17" s="74"/>
      <c r="L17" s="74"/>
      <c r="M17" s="75"/>
      <c r="N17" s="66"/>
      <c r="O17" s="66"/>
      <c r="P17" s="76"/>
      <c r="Q17" s="77"/>
      <c r="R17" s="77"/>
      <c r="S17" s="77"/>
      <c r="T17" s="77"/>
      <c r="U17" s="78"/>
    </row>
    <row r="18" spans="1:21" ht="51.75" customHeight="1" x14ac:dyDescent="0.3">
      <c r="A18" s="121" t="s">
        <v>2</v>
      </c>
      <c r="B18" s="121"/>
      <c r="C18" s="190" t="s">
        <v>147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2"/>
      <c r="N18" s="121" t="s">
        <v>40</v>
      </c>
      <c r="O18" s="121"/>
      <c r="P18" s="194" t="s">
        <v>436</v>
      </c>
      <c r="Q18" s="195"/>
      <c r="R18" s="195"/>
      <c r="S18" s="195"/>
      <c r="T18" s="195"/>
      <c r="U18" s="196"/>
    </row>
    <row r="19" spans="1:21" ht="12" customHeight="1" x14ac:dyDescent="0.3">
      <c r="A19" s="66"/>
      <c r="B19" s="66"/>
      <c r="C19" s="73"/>
      <c r="D19" s="74"/>
      <c r="E19" s="102"/>
      <c r="F19" s="74"/>
      <c r="G19" s="74"/>
      <c r="H19" s="74"/>
      <c r="I19" s="74"/>
      <c r="J19" s="74"/>
      <c r="K19" s="74"/>
      <c r="L19" s="74"/>
      <c r="M19" s="75"/>
      <c r="N19" s="66"/>
      <c r="O19" s="66"/>
      <c r="P19" s="76"/>
      <c r="Q19" s="77"/>
      <c r="R19" s="77"/>
      <c r="S19" s="77"/>
      <c r="T19" s="77"/>
      <c r="U19" s="78"/>
    </row>
    <row r="20" spans="1:21" ht="31.5" customHeight="1" x14ac:dyDescent="0.3">
      <c r="A20" s="121" t="s">
        <v>2</v>
      </c>
      <c r="B20" s="121"/>
      <c r="C20" s="190" t="s">
        <v>438</v>
      </c>
      <c r="D20" s="191"/>
      <c r="E20" s="191"/>
      <c r="F20" s="191"/>
      <c r="G20" s="191"/>
      <c r="H20" s="191"/>
      <c r="I20" s="191"/>
      <c r="J20" s="191"/>
      <c r="K20" s="191"/>
      <c r="L20" s="191"/>
      <c r="M20" s="192"/>
      <c r="N20" s="121" t="s">
        <v>40</v>
      </c>
      <c r="O20" s="121"/>
      <c r="P20" s="194" t="s">
        <v>437</v>
      </c>
      <c r="Q20" s="195"/>
      <c r="R20" s="195"/>
      <c r="S20" s="195"/>
      <c r="T20" s="195"/>
      <c r="U20" s="196"/>
    </row>
    <row r="21" spans="1:2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3">
      <c r="A22" s="111" t="s">
        <v>3</v>
      </c>
      <c r="B22" s="112" t="s">
        <v>20</v>
      </c>
      <c r="C22" s="111" t="s">
        <v>21</v>
      </c>
      <c r="D22" s="111"/>
      <c r="E22" s="114" t="s">
        <v>22</v>
      </c>
      <c r="F22" s="112" t="s">
        <v>4</v>
      </c>
      <c r="G22" s="114" t="s">
        <v>23</v>
      </c>
      <c r="H22" s="114" t="s">
        <v>5</v>
      </c>
      <c r="I22" s="114"/>
      <c r="J22" s="111" t="s">
        <v>6</v>
      </c>
      <c r="K22" s="111"/>
      <c r="L22" s="111"/>
      <c r="M22" s="114" t="s">
        <v>24</v>
      </c>
      <c r="N22" s="114"/>
      <c r="O22" s="115" t="s">
        <v>25</v>
      </c>
      <c r="P22" s="115"/>
      <c r="Q22" s="114" t="s">
        <v>7</v>
      </c>
      <c r="R22" s="2" t="s">
        <v>8</v>
      </c>
      <c r="S22" s="2" t="s">
        <v>8</v>
      </c>
      <c r="T22" s="2" t="s">
        <v>8</v>
      </c>
      <c r="U22" s="110" t="s">
        <v>9</v>
      </c>
    </row>
    <row r="23" spans="1:21" ht="20.399999999999999" x14ac:dyDescent="0.3">
      <c r="A23" s="111"/>
      <c r="B23" s="113"/>
      <c r="C23" s="111"/>
      <c r="D23" s="111"/>
      <c r="E23" s="114"/>
      <c r="F23" s="113"/>
      <c r="G23" s="114"/>
      <c r="H23" s="4" t="s">
        <v>10</v>
      </c>
      <c r="I23" s="4" t="s">
        <v>11</v>
      </c>
      <c r="J23" s="3" t="s">
        <v>26</v>
      </c>
      <c r="K23" s="3" t="s">
        <v>445</v>
      </c>
      <c r="L23" s="3" t="s">
        <v>27</v>
      </c>
      <c r="M23" s="3" t="s">
        <v>12</v>
      </c>
      <c r="N23" s="3" t="s">
        <v>13</v>
      </c>
      <c r="O23" s="3" t="s">
        <v>14</v>
      </c>
      <c r="P23" s="3" t="s">
        <v>15</v>
      </c>
      <c r="Q23" s="114"/>
      <c r="R23" s="5" t="s">
        <v>16</v>
      </c>
      <c r="S23" s="5" t="s">
        <v>17</v>
      </c>
      <c r="T23" s="5" t="s">
        <v>18</v>
      </c>
      <c r="U23" s="110"/>
    </row>
    <row r="24" spans="1:21" ht="50.1" customHeight="1" x14ac:dyDescent="0.3">
      <c r="A24" s="85">
        <v>1</v>
      </c>
      <c r="B24" s="179" t="s">
        <v>348</v>
      </c>
      <c r="C24" s="209" t="s">
        <v>350</v>
      </c>
      <c r="D24" s="209"/>
      <c r="E24" s="34" t="s">
        <v>718</v>
      </c>
      <c r="F24" s="98" t="s">
        <v>409</v>
      </c>
      <c r="G24" s="98" t="s">
        <v>407</v>
      </c>
      <c r="H24" s="34">
        <v>1</v>
      </c>
      <c r="I24" s="34">
        <v>1</v>
      </c>
      <c r="J24" s="86">
        <v>59600</v>
      </c>
      <c r="K24" s="88">
        <v>150634.22</v>
      </c>
      <c r="L24" s="88">
        <v>210234.22</v>
      </c>
      <c r="M24" s="99">
        <f t="shared" ref="M24:M62" si="0">I24/H24*100</f>
        <v>100</v>
      </c>
      <c r="N24" s="87">
        <f>IFERROR((L24/(J24+K24))*100,0)</f>
        <v>100</v>
      </c>
      <c r="O24" s="56">
        <v>90</v>
      </c>
      <c r="P24" s="56">
        <v>90</v>
      </c>
      <c r="Q24" s="34">
        <v>1985</v>
      </c>
      <c r="R24" s="87">
        <f t="shared" ref="R24:R62" si="1">IFERROR((I24/H24)*100,0)</f>
        <v>100</v>
      </c>
      <c r="S24" s="87">
        <f t="shared" ref="S24:S62" si="2">IFERROR((P24/O24)*100,0)</f>
        <v>100</v>
      </c>
      <c r="T24" s="87">
        <f t="shared" ref="T24:T115" si="3">IFERROR((L24/(J24+K24))*100,0)</f>
        <v>100</v>
      </c>
      <c r="U24" s="35" t="s">
        <v>568</v>
      </c>
    </row>
    <row r="25" spans="1:21" ht="50.1" customHeight="1" x14ac:dyDescent="0.3">
      <c r="A25" s="85">
        <v>2</v>
      </c>
      <c r="B25" s="179"/>
      <c r="C25" s="209" t="s">
        <v>351</v>
      </c>
      <c r="D25" s="209"/>
      <c r="E25" s="34" t="s">
        <v>439</v>
      </c>
      <c r="F25" s="98" t="s">
        <v>409</v>
      </c>
      <c r="G25" s="98" t="s">
        <v>407</v>
      </c>
      <c r="H25" s="34">
        <v>50</v>
      </c>
      <c r="I25" s="34">
        <v>0</v>
      </c>
      <c r="J25" s="86">
        <v>897200</v>
      </c>
      <c r="K25" s="88">
        <v>-897200</v>
      </c>
      <c r="L25" s="88">
        <v>0</v>
      </c>
      <c r="M25" s="99">
        <f t="shared" si="0"/>
        <v>0</v>
      </c>
      <c r="N25" s="87">
        <f t="shared" ref="N25:N115" si="4">IFERROR((L25/(J25+K25))*100,0)</f>
        <v>0</v>
      </c>
      <c r="O25" s="56">
        <v>0</v>
      </c>
      <c r="P25" s="56">
        <v>0</v>
      </c>
      <c r="Q25" s="34">
        <v>0</v>
      </c>
      <c r="R25" s="87">
        <f t="shared" si="1"/>
        <v>0</v>
      </c>
      <c r="S25" s="87">
        <f t="shared" si="2"/>
        <v>0</v>
      </c>
      <c r="T25" s="87">
        <f t="shared" si="3"/>
        <v>0</v>
      </c>
      <c r="U25" s="35" t="s">
        <v>569</v>
      </c>
    </row>
    <row r="26" spans="1:21" ht="50.1" customHeight="1" x14ac:dyDescent="0.3">
      <c r="A26" s="85">
        <v>3</v>
      </c>
      <c r="B26" s="179"/>
      <c r="C26" s="209" t="s">
        <v>352</v>
      </c>
      <c r="D26" s="209"/>
      <c r="E26" s="34" t="s">
        <v>440</v>
      </c>
      <c r="F26" s="98" t="s">
        <v>409</v>
      </c>
      <c r="G26" s="98" t="s">
        <v>407</v>
      </c>
      <c r="H26" s="34">
        <v>1</v>
      </c>
      <c r="I26" s="34">
        <v>0</v>
      </c>
      <c r="J26" s="86">
        <v>59600</v>
      </c>
      <c r="K26" s="88">
        <v>-59600</v>
      </c>
      <c r="L26" s="88">
        <v>0</v>
      </c>
      <c r="M26" s="99">
        <f t="shared" si="0"/>
        <v>0</v>
      </c>
      <c r="N26" s="87">
        <f t="shared" si="4"/>
        <v>0</v>
      </c>
      <c r="O26" s="56">
        <v>0</v>
      </c>
      <c r="P26" s="56">
        <v>0</v>
      </c>
      <c r="Q26" s="34">
        <v>0</v>
      </c>
      <c r="R26" s="87">
        <f t="shared" si="1"/>
        <v>0</v>
      </c>
      <c r="S26" s="87">
        <f t="shared" si="2"/>
        <v>0</v>
      </c>
      <c r="T26" s="87">
        <f t="shared" si="3"/>
        <v>0</v>
      </c>
      <c r="U26" s="35" t="s">
        <v>570</v>
      </c>
    </row>
    <row r="27" spans="1:21" ht="50.1" customHeight="1" x14ac:dyDescent="0.3">
      <c r="A27" s="85">
        <v>4</v>
      </c>
      <c r="B27" s="179"/>
      <c r="C27" s="209" t="s">
        <v>353</v>
      </c>
      <c r="D27" s="209"/>
      <c r="E27" s="34" t="s">
        <v>439</v>
      </c>
      <c r="F27" s="98" t="s">
        <v>409</v>
      </c>
      <c r="G27" s="98" t="s">
        <v>407</v>
      </c>
      <c r="H27" s="34">
        <v>200</v>
      </c>
      <c r="I27" s="34">
        <v>0</v>
      </c>
      <c r="J27" s="86">
        <v>59600</v>
      </c>
      <c r="K27" s="88">
        <v>-59600</v>
      </c>
      <c r="L27" s="88">
        <v>0</v>
      </c>
      <c r="M27" s="99">
        <f t="shared" si="0"/>
        <v>0</v>
      </c>
      <c r="N27" s="87">
        <f t="shared" si="4"/>
        <v>0</v>
      </c>
      <c r="O27" s="56">
        <v>0</v>
      </c>
      <c r="P27" s="56">
        <v>0</v>
      </c>
      <c r="Q27" s="34">
        <v>0</v>
      </c>
      <c r="R27" s="87">
        <f t="shared" si="1"/>
        <v>0</v>
      </c>
      <c r="S27" s="87">
        <f t="shared" si="2"/>
        <v>0</v>
      </c>
      <c r="T27" s="87">
        <f t="shared" si="3"/>
        <v>0</v>
      </c>
      <c r="U27" s="35" t="s">
        <v>571</v>
      </c>
    </row>
    <row r="28" spans="1:21" ht="50.1" customHeight="1" x14ac:dyDescent="0.3">
      <c r="A28" s="85">
        <v>5</v>
      </c>
      <c r="B28" s="179"/>
      <c r="C28" s="209" t="s">
        <v>354</v>
      </c>
      <c r="D28" s="209"/>
      <c r="E28" s="34" t="s">
        <v>718</v>
      </c>
      <c r="F28" s="98" t="s">
        <v>409</v>
      </c>
      <c r="G28" s="98" t="s">
        <v>407</v>
      </c>
      <c r="H28" s="34">
        <v>1</v>
      </c>
      <c r="I28" s="34">
        <v>1</v>
      </c>
      <c r="J28" s="86">
        <v>111963</v>
      </c>
      <c r="K28" s="88">
        <v>390400</v>
      </c>
      <c r="L28" s="88">
        <v>502363</v>
      </c>
      <c r="M28" s="99">
        <f t="shared" si="0"/>
        <v>100</v>
      </c>
      <c r="N28" s="87">
        <f t="shared" si="4"/>
        <v>100</v>
      </c>
      <c r="O28" s="56">
        <v>90</v>
      </c>
      <c r="P28" s="56">
        <v>90</v>
      </c>
      <c r="Q28" s="34">
        <v>1387</v>
      </c>
      <c r="R28" s="87">
        <f t="shared" si="1"/>
        <v>100</v>
      </c>
      <c r="S28" s="87">
        <f t="shared" si="2"/>
        <v>100</v>
      </c>
      <c r="T28" s="87">
        <f t="shared" si="3"/>
        <v>100</v>
      </c>
      <c r="U28" s="35" t="s">
        <v>572</v>
      </c>
    </row>
    <row r="29" spans="1:21" ht="50.1" customHeight="1" x14ac:dyDescent="0.3">
      <c r="A29" s="85">
        <v>6</v>
      </c>
      <c r="B29" s="179"/>
      <c r="C29" s="209" t="s">
        <v>355</v>
      </c>
      <c r="D29" s="209"/>
      <c r="E29" s="34" t="s">
        <v>718</v>
      </c>
      <c r="F29" s="98" t="s">
        <v>409</v>
      </c>
      <c r="G29" s="98" t="s">
        <v>407</v>
      </c>
      <c r="H29" s="34">
        <v>1</v>
      </c>
      <c r="I29" s="34">
        <v>1</v>
      </c>
      <c r="J29" s="86">
        <v>59600</v>
      </c>
      <c r="K29" s="88">
        <v>166650</v>
      </c>
      <c r="L29" s="88">
        <v>226250</v>
      </c>
      <c r="M29" s="99">
        <f t="shared" si="0"/>
        <v>100</v>
      </c>
      <c r="N29" s="87">
        <f t="shared" si="4"/>
        <v>100</v>
      </c>
      <c r="O29" s="56">
        <v>90</v>
      </c>
      <c r="P29" s="56">
        <v>90</v>
      </c>
      <c r="Q29" s="34">
        <v>313</v>
      </c>
      <c r="R29" s="87">
        <f t="shared" si="1"/>
        <v>100</v>
      </c>
      <c r="S29" s="87">
        <f t="shared" si="2"/>
        <v>100</v>
      </c>
      <c r="T29" s="87">
        <f t="shared" si="3"/>
        <v>100</v>
      </c>
      <c r="U29" s="35" t="s">
        <v>573</v>
      </c>
    </row>
    <row r="30" spans="1:21" ht="50.1" customHeight="1" x14ac:dyDescent="0.3">
      <c r="A30" s="85">
        <v>7</v>
      </c>
      <c r="B30" s="179"/>
      <c r="C30" s="209" t="s">
        <v>356</v>
      </c>
      <c r="D30" s="209"/>
      <c r="E30" s="34" t="s">
        <v>440</v>
      </c>
      <c r="F30" s="98" t="s">
        <v>409</v>
      </c>
      <c r="G30" s="98" t="s">
        <v>407</v>
      </c>
      <c r="H30" s="34">
        <v>1</v>
      </c>
      <c r="I30" s="34">
        <v>0</v>
      </c>
      <c r="J30" s="86">
        <v>71063</v>
      </c>
      <c r="K30" s="88">
        <v>-71063</v>
      </c>
      <c r="L30" s="88">
        <v>0</v>
      </c>
      <c r="M30" s="99">
        <f t="shared" si="0"/>
        <v>0</v>
      </c>
      <c r="N30" s="87">
        <f t="shared" si="4"/>
        <v>0</v>
      </c>
      <c r="O30" s="56">
        <v>0</v>
      </c>
      <c r="P30" s="56">
        <v>0</v>
      </c>
      <c r="Q30" s="34">
        <v>0</v>
      </c>
      <c r="R30" s="87">
        <f t="shared" si="1"/>
        <v>0</v>
      </c>
      <c r="S30" s="87">
        <f t="shared" si="2"/>
        <v>0</v>
      </c>
      <c r="T30" s="87">
        <f t="shared" si="3"/>
        <v>0</v>
      </c>
      <c r="U30" s="35" t="s">
        <v>574</v>
      </c>
    </row>
    <row r="31" spans="1:21" ht="50.1" customHeight="1" x14ac:dyDescent="0.3">
      <c r="A31" s="85">
        <v>8</v>
      </c>
      <c r="B31" s="179"/>
      <c r="C31" s="209" t="s">
        <v>357</v>
      </c>
      <c r="D31" s="209"/>
      <c r="E31" s="34" t="s">
        <v>718</v>
      </c>
      <c r="F31" s="98" t="s">
        <v>409</v>
      </c>
      <c r="G31" s="98" t="s">
        <v>407</v>
      </c>
      <c r="H31" s="34">
        <v>1</v>
      </c>
      <c r="I31" s="34">
        <v>1</v>
      </c>
      <c r="J31" s="86">
        <v>48063</v>
      </c>
      <c r="K31" s="88">
        <v>127287</v>
      </c>
      <c r="L31" s="88">
        <v>175350</v>
      </c>
      <c r="M31" s="99">
        <f t="shared" si="0"/>
        <v>100</v>
      </c>
      <c r="N31" s="87">
        <f t="shared" si="4"/>
        <v>100</v>
      </c>
      <c r="O31" s="56">
        <v>90</v>
      </c>
      <c r="P31" s="56">
        <v>90</v>
      </c>
      <c r="Q31" s="34">
        <v>1055</v>
      </c>
      <c r="R31" s="87">
        <f t="shared" si="1"/>
        <v>100</v>
      </c>
      <c r="S31" s="87">
        <f t="shared" si="2"/>
        <v>100</v>
      </c>
      <c r="T31" s="87">
        <f t="shared" si="3"/>
        <v>100</v>
      </c>
      <c r="U31" s="35" t="s">
        <v>575</v>
      </c>
    </row>
    <row r="32" spans="1:21" ht="50.1" customHeight="1" x14ac:dyDescent="0.3">
      <c r="A32" s="85">
        <v>9</v>
      </c>
      <c r="B32" s="179"/>
      <c r="C32" s="209" t="s">
        <v>358</v>
      </c>
      <c r="D32" s="209"/>
      <c r="E32" s="34" t="s">
        <v>718</v>
      </c>
      <c r="F32" s="98" t="s">
        <v>409</v>
      </c>
      <c r="G32" s="98" t="s">
        <v>407</v>
      </c>
      <c r="H32" s="34">
        <v>1</v>
      </c>
      <c r="I32" s="34">
        <v>1</v>
      </c>
      <c r="J32" s="86">
        <v>48063</v>
      </c>
      <c r="K32" s="88">
        <v>182713.69</v>
      </c>
      <c r="L32" s="88">
        <v>230776.69</v>
      </c>
      <c r="M32" s="99">
        <f t="shared" si="0"/>
        <v>100</v>
      </c>
      <c r="N32" s="87">
        <f t="shared" si="4"/>
        <v>100</v>
      </c>
      <c r="O32" s="56">
        <v>90</v>
      </c>
      <c r="P32" s="56">
        <v>90</v>
      </c>
      <c r="Q32" s="34">
        <v>525</v>
      </c>
      <c r="R32" s="87">
        <f t="shared" si="1"/>
        <v>100</v>
      </c>
      <c r="S32" s="87">
        <f t="shared" si="2"/>
        <v>100</v>
      </c>
      <c r="T32" s="87">
        <f t="shared" si="3"/>
        <v>100</v>
      </c>
      <c r="U32" s="35" t="s">
        <v>576</v>
      </c>
    </row>
    <row r="33" spans="1:21" ht="50.1" customHeight="1" x14ac:dyDescent="0.3">
      <c r="A33" s="85">
        <v>10</v>
      </c>
      <c r="B33" s="179"/>
      <c r="C33" s="209" t="s">
        <v>359</v>
      </c>
      <c r="D33" s="209"/>
      <c r="E33" s="34" t="s">
        <v>718</v>
      </c>
      <c r="F33" s="98" t="s">
        <v>409</v>
      </c>
      <c r="G33" s="98" t="s">
        <v>407</v>
      </c>
      <c r="H33" s="34">
        <v>1</v>
      </c>
      <c r="I33" s="34">
        <v>1</v>
      </c>
      <c r="J33" s="86">
        <v>48063</v>
      </c>
      <c r="K33" s="88">
        <v>100000</v>
      </c>
      <c r="L33" s="88">
        <v>148063</v>
      </c>
      <c r="M33" s="99">
        <f t="shared" si="0"/>
        <v>100</v>
      </c>
      <c r="N33" s="87">
        <f t="shared" si="4"/>
        <v>100</v>
      </c>
      <c r="O33" s="56">
        <v>90</v>
      </c>
      <c r="P33" s="56">
        <v>90</v>
      </c>
      <c r="Q33" s="34">
        <v>1406</v>
      </c>
      <c r="R33" s="87">
        <f t="shared" si="1"/>
        <v>100</v>
      </c>
      <c r="S33" s="87">
        <f t="shared" si="2"/>
        <v>100</v>
      </c>
      <c r="T33" s="87">
        <f t="shared" si="3"/>
        <v>100</v>
      </c>
      <c r="U33" s="35" t="s">
        <v>577</v>
      </c>
    </row>
    <row r="34" spans="1:21" ht="50.1" customHeight="1" x14ac:dyDescent="0.3">
      <c r="A34" s="85">
        <v>11</v>
      </c>
      <c r="B34" s="179"/>
      <c r="C34" s="209" t="s">
        <v>360</v>
      </c>
      <c r="D34" s="209"/>
      <c r="E34" s="34" t="s">
        <v>440</v>
      </c>
      <c r="F34" s="98" t="s">
        <v>409</v>
      </c>
      <c r="G34" s="98" t="s">
        <v>407</v>
      </c>
      <c r="H34" s="34">
        <v>1</v>
      </c>
      <c r="I34" s="34">
        <v>0</v>
      </c>
      <c r="J34" s="86">
        <v>71063</v>
      </c>
      <c r="K34" s="88">
        <v>-71063</v>
      </c>
      <c r="L34" s="88">
        <v>0</v>
      </c>
      <c r="M34" s="99">
        <f t="shared" si="0"/>
        <v>0</v>
      </c>
      <c r="N34" s="87">
        <f t="shared" si="4"/>
        <v>0</v>
      </c>
      <c r="O34" s="56">
        <v>0</v>
      </c>
      <c r="P34" s="56">
        <v>0</v>
      </c>
      <c r="Q34" s="34">
        <v>0</v>
      </c>
      <c r="R34" s="87">
        <f t="shared" si="1"/>
        <v>0</v>
      </c>
      <c r="S34" s="87">
        <f t="shared" si="2"/>
        <v>0</v>
      </c>
      <c r="T34" s="87">
        <f t="shared" si="3"/>
        <v>0</v>
      </c>
      <c r="U34" s="35" t="s">
        <v>578</v>
      </c>
    </row>
    <row r="35" spans="1:21" ht="50.1" customHeight="1" x14ac:dyDescent="0.3">
      <c r="A35" s="85">
        <v>12</v>
      </c>
      <c r="B35" s="179"/>
      <c r="C35" s="209" t="s">
        <v>361</v>
      </c>
      <c r="D35" s="209"/>
      <c r="E35" s="34" t="s">
        <v>718</v>
      </c>
      <c r="F35" s="98" t="s">
        <v>409</v>
      </c>
      <c r="G35" s="98" t="s">
        <v>407</v>
      </c>
      <c r="H35" s="34">
        <v>1</v>
      </c>
      <c r="I35" s="34">
        <v>1</v>
      </c>
      <c r="J35" s="86">
        <v>278400</v>
      </c>
      <c r="K35" s="88">
        <v>267194.40000000002</v>
      </c>
      <c r="L35" s="88">
        <v>545594.4</v>
      </c>
      <c r="M35" s="99">
        <f t="shared" si="0"/>
        <v>100</v>
      </c>
      <c r="N35" s="87">
        <f t="shared" si="4"/>
        <v>100</v>
      </c>
      <c r="O35" s="56">
        <v>90</v>
      </c>
      <c r="P35" s="56">
        <v>90</v>
      </c>
      <c r="Q35" s="34">
        <v>7494</v>
      </c>
      <c r="R35" s="87">
        <f t="shared" si="1"/>
        <v>100</v>
      </c>
      <c r="S35" s="87">
        <f t="shared" si="2"/>
        <v>100</v>
      </c>
      <c r="T35" s="87">
        <f t="shared" si="3"/>
        <v>100</v>
      </c>
      <c r="U35" s="35" t="s">
        <v>579</v>
      </c>
    </row>
    <row r="36" spans="1:21" ht="50.1" customHeight="1" x14ac:dyDescent="0.3">
      <c r="A36" s="85">
        <v>13</v>
      </c>
      <c r="B36" s="179"/>
      <c r="C36" s="209" t="s">
        <v>580</v>
      </c>
      <c r="D36" s="209"/>
      <c r="E36" s="34" t="s">
        <v>439</v>
      </c>
      <c r="F36" s="98" t="s">
        <v>409</v>
      </c>
      <c r="G36" s="98" t="s">
        <v>408</v>
      </c>
      <c r="H36" s="34">
        <v>180</v>
      </c>
      <c r="I36" s="34">
        <v>180</v>
      </c>
      <c r="J36" s="88">
        <v>0</v>
      </c>
      <c r="K36" s="88">
        <v>538039.68999999994</v>
      </c>
      <c r="L36" s="88">
        <v>538039.68999999994</v>
      </c>
      <c r="M36" s="99">
        <f t="shared" ref="M36:M39" si="5">I36/H36*100</f>
        <v>100</v>
      </c>
      <c r="N36" s="87">
        <f t="shared" ref="N36:N39" si="6">IFERROR((L36/(J36+K36))*100,0)</f>
        <v>100</v>
      </c>
      <c r="O36" s="56">
        <v>90</v>
      </c>
      <c r="P36" s="56">
        <v>90</v>
      </c>
      <c r="Q36" s="34">
        <v>7494</v>
      </c>
      <c r="R36" s="87">
        <f t="shared" ref="R36:R39" si="7">IFERROR((I36/H36)*100,0)</f>
        <v>100</v>
      </c>
      <c r="S36" s="87">
        <f t="shared" ref="S36:S39" si="8">IFERROR((P36/O36)*100,0)</f>
        <v>100</v>
      </c>
      <c r="T36" s="87">
        <f t="shared" ref="T36:T39" si="9">IFERROR((L36/(J36+K36))*100,0)</f>
        <v>100</v>
      </c>
      <c r="U36" s="35" t="s">
        <v>581</v>
      </c>
    </row>
    <row r="37" spans="1:21" ht="50.1" customHeight="1" x14ac:dyDescent="0.3">
      <c r="A37" s="85">
        <v>14</v>
      </c>
      <c r="B37" s="179"/>
      <c r="C37" s="209" t="s">
        <v>582</v>
      </c>
      <c r="D37" s="209"/>
      <c r="E37" s="34" t="s">
        <v>719</v>
      </c>
      <c r="F37" s="98" t="s">
        <v>409</v>
      </c>
      <c r="G37" s="98" t="s">
        <v>407</v>
      </c>
      <c r="H37" s="34">
        <v>1</v>
      </c>
      <c r="I37" s="34">
        <v>1</v>
      </c>
      <c r="J37" s="88">
        <v>0</v>
      </c>
      <c r="K37" s="88">
        <v>690196.52</v>
      </c>
      <c r="L37" s="88">
        <v>690196.52</v>
      </c>
      <c r="M37" s="99">
        <f t="shared" si="5"/>
        <v>100</v>
      </c>
      <c r="N37" s="87">
        <f t="shared" si="6"/>
        <v>100</v>
      </c>
      <c r="O37" s="56">
        <v>90</v>
      </c>
      <c r="P37" s="56">
        <v>90</v>
      </c>
      <c r="Q37" s="34">
        <v>7494</v>
      </c>
      <c r="R37" s="87">
        <f t="shared" si="7"/>
        <v>100</v>
      </c>
      <c r="S37" s="87">
        <f t="shared" si="8"/>
        <v>100</v>
      </c>
      <c r="T37" s="87">
        <f t="shared" si="9"/>
        <v>100</v>
      </c>
      <c r="U37" s="35" t="s">
        <v>583</v>
      </c>
    </row>
    <row r="38" spans="1:21" ht="50.1" customHeight="1" x14ac:dyDescent="0.3">
      <c r="A38" s="85">
        <v>15</v>
      </c>
      <c r="B38" s="179"/>
      <c r="C38" s="209" t="s">
        <v>584</v>
      </c>
      <c r="D38" s="209"/>
      <c r="E38" s="34" t="s">
        <v>719</v>
      </c>
      <c r="F38" s="98" t="s">
        <v>409</v>
      </c>
      <c r="G38" s="98" t="s">
        <v>407</v>
      </c>
      <c r="H38" s="34">
        <v>1</v>
      </c>
      <c r="I38" s="34">
        <v>1</v>
      </c>
      <c r="J38" s="88">
        <v>0</v>
      </c>
      <c r="K38" s="88">
        <v>682499.69</v>
      </c>
      <c r="L38" s="88">
        <v>682499.69</v>
      </c>
      <c r="M38" s="99">
        <f t="shared" si="5"/>
        <v>100</v>
      </c>
      <c r="N38" s="87">
        <f t="shared" si="6"/>
        <v>100</v>
      </c>
      <c r="O38" s="56">
        <v>90</v>
      </c>
      <c r="P38" s="56">
        <v>90</v>
      </c>
      <c r="Q38" s="34">
        <v>7494</v>
      </c>
      <c r="R38" s="87">
        <f t="shared" si="7"/>
        <v>100</v>
      </c>
      <c r="S38" s="87">
        <f t="shared" si="8"/>
        <v>100</v>
      </c>
      <c r="T38" s="87">
        <f t="shared" si="9"/>
        <v>100</v>
      </c>
      <c r="U38" s="35" t="s">
        <v>585</v>
      </c>
    </row>
    <row r="39" spans="1:21" ht="50.1" customHeight="1" x14ac:dyDescent="0.3">
      <c r="A39" s="85">
        <v>16</v>
      </c>
      <c r="B39" s="179"/>
      <c r="C39" s="209" t="s">
        <v>586</v>
      </c>
      <c r="D39" s="209"/>
      <c r="E39" s="34" t="s">
        <v>719</v>
      </c>
      <c r="F39" s="98" t="s">
        <v>409</v>
      </c>
      <c r="G39" s="98" t="s">
        <v>407</v>
      </c>
      <c r="H39" s="34">
        <v>1</v>
      </c>
      <c r="I39" s="34">
        <v>1</v>
      </c>
      <c r="J39" s="88">
        <v>0</v>
      </c>
      <c r="K39" s="88">
        <v>686464.1</v>
      </c>
      <c r="L39" s="88">
        <v>686464.1</v>
      </c>
      <c r="M39" s="99">
        <f t="shared" si="5"/>
        <v>100</v>
      </c>
      <c r="N39" s="87">
        <f t="shared" si="6"/>
        <v>100</v>
      </c>
      <c r="O39" s="56">
        <v>90</v>
      </c>
      <c r="P39" s="56">
        <v>90</v>
      </c>
      <c r="Q39" s="34">
        <v>7494</v>
      </c>
      <c r="R39" s="87">
        <f t="shared" si="7"/>
        <v>100</v>
      </c>
      <c r="S39" s="87">
        <f t="shared" si="8"/>
        <v>100</v>
      </c>
      <c r="T39" s="87">
        <f t="shared" si="9"/>
        <v>100</v>
      </c>
      <c r="U39" s="35" t="s">
        <v>587</v>
      </c>
    </row>
    <row r="40" spans="1:21" ht="50.1" customHeight="1" x14ac:dyDescent="0.3">
      <c r="A40" s="85">
        <v>17</v>
      </c>
      <c r="B40" s="179"/>
      <c r="C40" s="209" t="s">
        <v>362</v>
      </c>
      <c r="D40" s="209"/>
      <c r="E40" s="34" t="s">
        <v>720</v>
      </c>
      <c r="F40" s="98" t="s">
        <v>411</v>
      </c>
      <c r="G40" s="98" t="s">
        <v>407</v>
      </c>
      <c r="H40" s="34">
        <v>3</v>
      </c>
      <c r="I40" s="34">
        <v>3</v>
      </c>
      <c r="J40" s="86">
        <v>498500</v>
      </c>
      <c r="K40" s="88">
        <v>0</v>
      </c>
      <c r="L40" s="88">
        <v>498500</v>
      </c>
      <c r="M40" s="99">
        <f t="shared" si="0"/>
        <v>100</v>
      </c>
      <c r="N40" s="87">
        <f t="shared" si="4"/>
        <v>100</v>
      </c>
      <c r="O40" s="56">
        <v>90</v>
      </c>
      <c r="P40" s="56">
        <v>90</v>
      </c>
      <c r="Q40" s="34">
        <v>7494</v>
      </c>
      <c r="R40" s="87">
        <f t="shared" si="1"/>
        <v>100</v>
      </c>
      <c r="S40" s="87">
        <f t="shared" si="2"/>
        <v>100</v>
      </c>
      <c r="T40" s="87">
        <f t="shared" si="3"/>
        <v>100</v>
      </c>
      <c r="U40" s="35" t="s">
        <v>598</v>
      </c>
    </row>
    <row r="41" spans="1:21" ht="50.1" customHeight="1" x14ac:dyDescent="0.3">
      <c r="A41" s="85">
        <v>18</v>
      </c>
      <c r="B41" s="179"/>
      <c r="C41" s="209" t="s">
        <v>363</v>
      </c>
      <c r="D41" s="209"/>
      <c r="E41" s="34" t="s">
        <v>439</v>
      </c>
      <c r="F41" s="98" t="s">
        <v>411</v>
      </c>
      <c r="G41" s="98" t="s">
        <v>407</v>
      </c>
      <c r="H41" s="34">
        <v>125</v>
      </c>
      <c r="I41" s="34">
        <v>0</v>
      </c>
      <c r="J41" s="86">
        <v>197973</v>
      </c>
      <c r="K41" s="88">
        <v>-197973</v>
      </c>
      <c r="L41" s="88">
        <v>0</v>
      </c>
      <c r="M41" s="99">
        <f t="shared" si="0"/>
        <v>0</v>
      </c>
      <c r="N41" s="87">
        <f t="shared" si="4"/>
        <v>0</v>
      </c>
      <c r="O41" s="56">
        <v>0</v>
      </c>
      <c r="P41" s="56">
        <v>0</v>
      </c>
      <c r="Q41" s="34">
        <v>0</v>
      </c>
      <c r="R41" s="87">
        <f t="shared" si="1"/>
        <v>0</v>
      </c>
      <c r="S41" s="87">
        <f t="shared" si="2"/>
        <v>0</v>
      </c>
      <c r="T41" s="87">
        <f t="shared" si="3"/>
        <v>0</v>
      </c>
      <c r="U41" s="35" t="s">
        <v>599</v>
      </c>
    </row>
    <row r="42" spans="1:21" ht="50.1" customHeight="1" x14ac:dyDescent="0.3">
      <c r="A42" s="85">
        <v>19</v>
      </c>
      <c r="B42" s="179"/>
      <c r="C42" s="209" t="s">
        <v>365</v>
      </c>
      <c r="D42" s="209"/>
      <c r="E42" s="34" t="s">
        <v>721</v>
      </c>
      <c r="F42" s="98" t="s">
        <v>735</v>
      </c>
      <c r="G42" s="98" t="s">
        <v>407</v>
      </c>
      <c r="H42" s="34">
        <v>1</v>
      </c>
      <c r="I42" s="34">
        <v>1</v>
      </c>
      <c r="J42" s="86">
        <v>102500</v>
      </c>
      <c r="K42" s="88">
        <v>4665.78</v>
      </c>
      <c r="L42" s="88">
        <v>107165.78</v>
      </c>
      <c r="M42" s="99">
        <f t="shared" si="0"/>
        <v>100</v>
      </c>
      <c r="N42" s="87">
        <f t="shared" si="4"/>
        <v>100</v>
      </c>
      <c r="O42" s="56">
        <v>90</v>
      </c>
      <c r="P42" s="56">
        <v>90</v>
      </c>
      <c r="Q42" s="34">
        <v>7494</v>
      </c>
      <c r="R42" s="87">
        <f t="shared" si="1"/>
        <v>100</v>
      </c>
      <c r="S42" s="87">
        <f t="shared" si="2"/>
        <v>100</v>
      </c>
      <c r="T42" s="87">
        <f t="shared" si="3"/>
        <v>100</v>
      </c>
      <c r="U42" s="35" t="s">
        <v>600</v>
      </c>
    </row>
    <row r="43" spans="1:21" ht="50.1" customHeight="1" x14ac:dyDescent="0.3">
      <c r="A43" s="85">
        <v>20</v>
      </c>
      <c r="B43" s="179"/>
      <c r="C43" s="209" t="s">
        <v>601</v>
      </c>
      <c r="D43" s="209"/>
      <c r="E43" s="34" t="s">
        <v>722</v>
      </c>
      <c r="F43" s="98" t="s">
        <v>735</v>
      </c>
      <c r="G43" s="98" t="s">
        <v>407</v>
      </c>
      <c r="H43" s="34">
        <v>1</v>
      </c>
      <c r="I43" s="34">
        <v>1</v>
      </c>
      <c r="J43" s="88">
        <v>0</v>
      </c>
      <c r="K43" s="88">
        <v>100000</v>
      </c>
      <c r="L43" s="88">
        <v>100000</v>
      </c>
      <c r="M43" s="99">
        <f t="shared" ref="M43:M47" si="10">I43/H43*100</f>
        <v>100</v>
      </c>
      <c r="N43" s="87">
        <f t="shared" ref="N43:N47" si="11">IFERROR((L43/(J43+K43))*100,0)</f>
        <v>100</v>
      </c>
      <c r="O43" s="56">
        <v>90</v>
      </c>
      <c r="P43" s="56">
        <v>90</v>
      </c>
      <c r="Q43" s="34">
        <v>10</v>
      </c>
      <c r="R43" s="87">
        <f t="shared" ref="R43:R47" si="12">IFERROR((I43/H43)*100,0)</f>
        <v>100</v>
      </c>
      <c r="S43" s="87">
        <f t="shared" ref="S43:S47" si="13">IFERROR((P43/O43)*100,0)</f>
        <v>100</v>
      </c>
      <c r="T43" s="87">
        <f t="shared" ref="T43:T47" si="14">IFERROR((L43/(J43+K43))*100,0)</f>
        <v>100</v>
      </c>
      <c r="U43" s="35" t="s">
        <v>606</v>
      </c>
    </row>
    <row r="44" spans="1:21" ht="50.1" customHeight="1" x14ac:dyDescent="0.3">
      <c r="A44" s="85">
        <v>21</v>
      </c>
      <c r="B44" s="179"/>
      <c r="C44" s="193" t="s">
        <v>602</v>
      </c>
      <c r="D44" s="193"/>
      <c r="E44" s="34" t="s">
        <v>722</v>
      </c>
      <c r="F44" s="98" t="s">
        <v>735</v>
      </c>
      <c r="G44" s="98" t="s">
        <v>407</v>
      </c>
      <c r="H44" s="34">
        <v>2</v>
      </c>
      <c r="I44" s="34">
        <v>2</v>
      </c>
      <c r="J44" s="88">
        <v>0</v>
      </c>
      <c r="K44" s="88">
        <v>266063</v>
      </c>
      <c r="L44" s="88">
        <v>266063</v>
      </c>
      <c r="M44" s="99">
        <f t="shared" si="10"/>
        <v>100</v>
      </c>
      <c r="N44" s="87">
        <f t="shared" si="11"/>
        <v>100</v>
      </c>
      <c r="O44" s="56">
        <v>90</v>
      </c>
      <c r="P44" s="56">
        <v>90</v>
      </c>
      <c r="Q44" s="34">
        <v>7494</v>
      </c>
      <c r="R44" s="87">
        <f t="shared" si="12"/>
        <v>100</v>
      </c>
      <c r="S44" s="87">
        <f t="shared" si="13"/>
        <v>100</v>
      </c>
      <c r="T44" s="87">
        <f t="shared" si="14"/>
        <v>100</v>
      </c>
      <c r="U44" s="35" t="s">
        <v>607</v>
      </c>
    </row>
    <row r="45" spans="1:21" ht="50.1" customHeight="1" x14ac:dyDescent="0.3">
      <c r="A45" s="85">
        <v>22</v>
      </c>
      <c r="B45" s="179"/>
      <c r="C45" s="193" t="s">
        <v>603</v>
      </c>
      <c r="D45" s="193"/>
      <c r="E45" s="34" t="s">
        <v>722</v>
      </c>
      <c r="F45" s="98" t="s">
        <v>735</v>
      </c>
      <c r="G45" s="98" t="s">
        <v>407</v>
      </c>
      <c r="H45" s="34">
        <v>2</v>
      </c>
      <c r="I45" s="34">
        <v>2</v>
      </c>
      <c r="J45" s="88">
        <v>0</v>
      </c>
      <c r="K45" s="88">
        <v>750000</v>
      </c>
      <c r="L45" s="88">
        <v>750000</v>
      </c>
      <c r="M45" s="99">
        <f t="shared" si="10"/>
        <v>100</v>
      </c>
      <c r="N45" s="87">
        <f t="shared" si="11"/>
        <v>100</v>
      </c>
      <c r="O45" s="56">
        <v>90</v>
      </c>
      <c r="P45" s="56">
        <v>90</v>
      </c>
      <c r="Q45" s="34">
        <v>424</v>
      </c>
      <c r="R45" s="87">
        <f t="shared" si="12"/>
        <v>100</v>
      </c>
      <c r="S45" s="87">
        <f t="shared" si="13"/>
        <v>100</v>
      </c>
      <c r="T45" s="87">
        <f t="shared" si="14"/>
        <v>100</v>
      </c>
      <c r="U45" s="35" t="s">
        <v>608</v>
      </c>
    </row>
    <row r="46" spans="1:21" ht="50.1" customHeight="1" x14ac:dyDescent="0.3">
      <c r="A46" s="85">
        <v>23</v>
      </c>
      <c r="B46" s="179"/>
      <c r="C46" s="193" t="s">
        <v>604</v>
      </c>
      <c r="D46" s="193"/>
      <c r="E46" s="34" t="s">
        <v>723</v>
      </c>
      <c r="F46" s="98" t="s">
        <v>735</v>
      </c>
      <c r="G46" s="98" t="s">
        <v>407</v>
      </c>
      <c r="H46" s="34">
        <v>4</v>
      </c>
      <c r="I46" s="34">
        <v>4</v>
      </c>
      <c r="J46" s="88">
        <v>0</v>
      </c>
      <c r="K46" s="88">
        <v>795320</v>
      </c>
      <c r="L46" s="88">
        <v>795320</v>
      </c>
      <c r="M46" s="99">
        <f t="shared" si="10"/>
        <v>100</v>
      </c>
      <c r="N46" s="87">
        <f t="shared" si="11"/>
        <v>100</v>
      </c>
      <c r="O46" s="56">
        <v>90</v>
      </c>
      <c r="P46" s="56">
        <v>90</v>
      </c>
      <c r="Q46" s="34">
        <v>7494</v>
      </c>
      <c r="R46" s="87">
        <f t="shared" si="12"/>
        <v>100</v>
      </c>
      <c r="S46" s="87">
        <f t="shared" si="13"/>
        <v>100</v>
      </c>
      <c r="T46" s="87">
        <f t="shared" si="14"/>
        <v>100</v>
      </c>
      <c r="U46" s="35" t="s">
        <v>609</v>
      </c>
    </row>
    <row r="47" spans="1:21" ht="50.1" customHeight="1" x14ac:dyDescent="0.3">
      <c r="A47" s="85">
        <v>24</v>
      </c>
      <c r="B47" s="179"/>
      <c r="C47" s="193" t="s">
        <v>605</v>
      </c>
      <c r="D47" s="193"/>
      <c r="E47" s="34" t="s">
        <v>724</v>
      </c>
      <c r="F47" s="98" t="s">
        <v>735</v>
      </c>
      <c r="G47" s="98" t="s">
        <v>407</v>
      </c>
      <c r="H47" s="34">
        <v>1</v>
      </c>
      <c r="I47" s="34">
        <v>1</v>
      </c>
      <c r="J47" s="88">
        <v>0</v>
      </c>
      <c r="K47" s="88">
        <v>250000</v>
      </c>
      <c r="L47" s="88">
        <v>250000</v>
      </c>
      <c r="M47" s="99">
        <f t="shared" si="10"/>
        <v>100</v>
      </c>
      <c r="N47" s="87">
        <f t="shared" si="11"/>
        <v>100</v>
      </c>
      <c r="O47" s="56">
        <v>90</v>
      </c>
      <c r="P47" s="56">
        <v>90</v>
      </c>
      <c r="Q47" s="34">
        <v>7494</v>
      </c>
      <c r="R47" s="87">
        <f t="shared" si="12"/>
        <v>100</v>
      </c>
      <c r="S47" s="87">
        <f t="shared" si="13"/>
        <v>100</v>
      </c>
      <c r="T47" s="87">
        <f t="shared" si="14"/>
        <v>100</v>
      </c>
      <c r="U47" s="35" t="s">
        <v>610</v>
      </c>
    </row>
    <row r="48" spans="1:21" ht="50.1" customHeight="1" x14ac:dyDescent="0.3">
      <c r="A48" s="90">
        <v>25</v>
      </c>
      <c r="B48" s="179"/>
      <c r="C48" s="209" t="s">
        <v>366</v>
      </c>
      <c r="D48" s="209"/>
      <c r="E48" s="34"/>
      <c r="F48" s="98" t="s">
        <v>410</v>
      </c>
      <c r="G48" s="98" t="s">
        <v>408</v>
      </c>
      <c r="H48" s="34">
        <v>3</v>
      </c>
      <c r="I48" s="34">
        <v>0</v>
      </c>
      <c r="J48" s="86">
        <v>180000</v>
      </c>
      <c r="K48" s="88">
        <v>-180000</v>
      </c>
      <c r="L48" s="88">
        <v>0</v>
      </c>
      <c r="M48" s="99">
        <f t="shared" si="0"/>
        <v>0</v>
      </c>
      <c r="N48" s="87">
        <f t="shared" si="4"/>
        <v>0</v>
      </c>
      <c r="O48" s="56">
        <v>0</v>
      </c>
      <c r="P48" s="56">
        <v>0</v>
      </c>
      <c r="Q48" s="34">
        <v>0</v>
      </c>
      <c r="R48" s="87">
        <f t="shared" si="1"/>
        <v>0</v>
      </c>
      <c r="S48" s="87">
        <f t="shared" si="2"/>
        <v>0</v>
      </c>
      <c r="T48" s="87">
        <f t="shared" si="3"/>
        <v>0</v>
      </c>
      <c r="U48" s="35" t="s">
        <v>635</v>
      </c>
    </row>
    <row r="49" spans="1:21" ht="50.1" customHeight="1" x14ac:dyDescent="0.3">
      <c r="A49" s="85">
        <v>26</v>
      </c>
      <c r="B49" s="179"/>
      <c r="C49" s="209" t="s">
        <v>367</v>
      </c>
      <c r="D49" s="209"/>
      <c r="E49" s="34" t="s">
        <v>441</v>
      </c>
      <c r="F49" s="98" t="s">
        <v>410</v>
      </c>
      <c r="G49" s="98" t="s">
        <v>408</v>
      </c>
      <c r="H49" s="34">
        <v>330</v>
      </c>
      <c r="I49" s="34">
        <v>0</v>
      </c>
      <c r="J49" s="86">
        <v>850000</v>
      </c>
      <c r="K49" s="88">
        <v>-850000</v>
      </c>
      <c r="L49" s="88">
        <v>0</v>
      </c>
      <c r="M49" s="99">
        <f t="shared" si="0"/>
        <v>0</v>
      </c>
      <c r="N49" s="87">
        <f t="shared" si="4"/>
        <v>0</v>
      </c>
      <c r="O49" s="56">
        <v>0</v>
      </c>
      <c r="P49" s="56">
        <v>0</v>
      </c>
      <c r="Q49" s="34">
        <v>0</v>
      </c>
      <c r="R49" s="87">
        <f t="shared" si="1"/>
        <v>0</v>
      </c>
      <c r="S49" s="87">
        <f t="shared" si="2"/>
        <v>0</v>
      </c>
      <c r="T49" s="87">
        <f t="shared" si="3"/>
        <v>0</v>
      </c>
      <c r="U49" s="35" t="s">
        <v>636</v>
      </c>
    </row>
    <row r="50" spans="1:21" ht="50.1" customHeight="1" x14ac:dyDescent="0.3">
      <c r="A50" s="85">
        <v>27</v>
      </c>
      <c r="B50" s="179"/>
      <c r="C50" s="209" t="s">
        <v>368</v>
      </c>
      <c r="D50" s="209"/>
      <c r="E50" s="34" t="s">
        <v>441</v>
      </c>
      <c r="F50" s="98" t="s">
        <v>410</v>
      </c>
      <c r="G50" s="98" t="s">
        <v>408</v>
      </c>
      <c r="H50" s="34">
        <v>5400</v>
      </c>
      <c r="I50" s="34">
        <v>5400</v>
      </c>
      <c r="J50" s="86">
        <v>248000</v>
      </c>
      <c r="K50" s="88">
        <v>0</v>
      </c>
      <c r="L50" s="88">
        <v>248000</v>
      </c>
      <c r="M50" s="99">
        <f t="shared" si="0"/>
        <v>100</v>
      </c>
      <c r="N50" s="87">
        <f t="shared" si="4"/>
        <v>100</v>
      </c>
      <c r="O50" s="56">
        <v>90</v>
      </c>
      <c r="P50" s="56">
        <v>90</v>
      </c>
      <c r="Q50" s="34">
        <v>1985</v>
      </c>
      <c r="R50" s="87">
        <f t="shared" si="1"/>
        <v>100</v>
      </c>
      <c r="S50" s="87">
        <f t="shared" si="2"/>
        <v>100</v>
      </c>
      <c r="T50" s="87">
        <f t="shared" si="3"/>
        <v>100</v>
      </c>
      <c r="U50" s="35" t="s">
        <v>637</v>
      </c>
    </row>
    <row r="51" spans="1:21" ht="50.1" customHeight="1" x14ac:dyDescent="0.3">
      <c r="A51" s="85">
        <v>28</v>
      </c>
      <c r="B51" s="179"/>
      <c r="C51" s="209" t="s">
        <v>369</v>
      </c>
      <c r="D51" s="209"/>
      <c r="E51" s="34" t="s">
        <v>441</v>
      </c>
      <c r="F51" s="98" t="s">
        <v>410</v>
      </c>
      <c r="G51" s="98" t="s">
        <v>408</v>
      </c>
      <c r="H51" s="34">
        <v>540</v>
      </c>
      <c r="I51" s="34">
        <v>540</v>
      </c>
      <c r="J51" s="86">
        <v>35240</v>
      </c>
      <c r="K51" s="88">
        <v>2031000</v>
      </c>
      <c r="L51" s="88">
        <v>2066240</v>
      </c>
      <c r="M51" s="99">
        <f t="shared" si="0"/>
        <v>100</v>
      </c>
      <c r="N51" s="87">
        <f t="shared" si="4"/>
        <v>100</v>
      </c>
      <c r="O51" s="56">
        <v>90</v>
      </c>
      <c r="P51" s="56">
        <v>90</v>
      </c>
      <c r="Q51" s="34">
        <v>600</v>
      </c>
      <c r="R51" s="87">
        <f t="shared" si="1"/>
        <v>100</v>
      </c>
      <c r="S51" s="87">
        <f t="shared" si="2"/>
        <v>100</v>
      </c>
      <c r="T51" s="87">
        <f t="shared" si="3"/>
        <v>100</v>
      </c>
      <c r="U51" s="35" t="s">
        <v>638</v>
      </c>
    </row>
    <row r="52" spans="1:21" ht="50.1" customHeight="1" x14ac:dyDescent="0.3">
      <c r="A52" s="85">
        <v>29</v>
      </c>
      <c r="B52" s="179"/>
      <c r="C52" s="209" t="s">
        <v>370</v>
      </c>
      <c r="D52" s="209"/>
      <c r="E52" s="34" t="s">
        <v>441</v>
      </c>
      <c r="F52" s="98" t="s">
        <v>410</v>
      </c>
      <c r="G52" s="98" t="s">
        <v>408</v>
      </c>
      <c r="H52" s="34">
        <v>540</v>
      </c>
      <c r="I52" s="34">
        <v>540</v>
      </c>
      <c r="J52" s="86">
        <v>1988840</v>
      </c>
      <c r="K52" s="88">
        <v>46400</v>
      </c>
      <c r="L52" s="88">
        <v>2035240</v>
      </c>
      <c r="M52" s="99">
        <f t="shared" si="0"/>
        <v>100</v>
      </c>
      <c r="N52" s="87">
        <f t="shared" si="4"/>
        <v>100</v>
      </c>
      <c r="O52" s="56">
        <v>90</v>
      </c>
      <c r="P52" s="56">
        <v>90</v>
      </c>
      <c r="Q52" s="34">
        <v>265</v>
      </c>
      <c r="R52" s="87">
        <f t="shared" si="1"/>
        <v>100</v>
      </c>
      <c r="S52" s="87">
        <f t="shared" si="2"/>
        <v>100</v>
      </c>
      <c r="T52" s="87">
        <f t="shared" si="3"/>
        <v>100</v>
      </c>
      <c r="U52" s="35" t="s">
        <v>639</v>
      </c>
    </row>
    <row r="53" spans="1:21" ht="50.1" customHeight="1" x14ac:dyDescent="0.3">
      <c r="A53" s="85">
        <v>30</v>
      </c>
      <c r="B53" s="179"/>
      <c r="C53" s="209" t="s">
        <v>371</v>
      </c>
      <c r="D53" s="209"/>
      <c r="E53" s="34" t="s">
        <v>441</v>
      </c>
      <c r="F53" s="98" t="s">
        <v>410</v>
      </c>
      <c r="G53" s="98" t="s">
        <v>408</v>
      </c>
      <c r="H53" s="34">
        <v>1020</v>
      </c>
      <c r="I53" s="34">
        <v>1020</v>
      </c>
      <c r="J53" s="86">
        <v>93196</v>
      </c>
      <c r="K53" s="88">
        <v>0</v>
      </c>
      <c r="L53" s="88">
        <v>93196</v>
      </c>
      <c r="M53" s="99">
        <f t="shared" si="0"/>
        <v>100</v>
      </c>
      <c r="N53" s="87">
        <f t="shared" si="4"/>
        <v>100</v>
      </c>
      <c r="O53" s="56">
        <v>90</v>
      </c>
      <c r="P53" s="56">
        <v>90</v>
      </c>
      <c r="Q53" s="34">
        <v>1985</v>
      </c>
      <c r="R53" s="87">
        <f t="shared" si="1"/>
        <v>100</v>
      </c>
      <c r="S53" s="87">
        <f t="shared" si="2"/>
        <v>100</v>
      </c>
      <c r="T53" s="87">
        <f t="shared" si="3"/>
        <v>100</v>
      </c>
      <c r="U53" s="89" t="s">
        <v>640</v>
      </c>
    </row>
    <row r="54" spans="1:21" ht="50.1" customHeight="1" x14ac:dyDescent="0.3">
      <c r="A54" s="85">
        <v>31</v>
      </c>
      <c r="B54" s="179"/>
      <c r="C54" s="209" t="s">
        <v>372</v>
      </c>
      <c r="D54" s="209"/>
      <c r="E54" s="34" t="s">
        <v>441</v>
      </c>
      <c r="F54" s="98" t="s">
        <v>410</v>
      </c>
      <c r="G54" s="98" t="s">
        <v>408</v>
      </c>
      <c r="H54" s="34">
        <v>100</v>
      </c>
      <c r="I54" s="34">
        <v>0</v>
      </c>
      <c r="J54" s="86">
        <v>80000</v>
      </c>
      <c r="K54" s="88">
        <v>-80000</v>
      </c>
      <c r="L54" s="88">
        <v>0</v>
      </c>
      <c r="M54" s="99">
        <f t="shared" si="0"/>
        <v>0</v>
      </c>
      <c r="N54" s="87">
        <f t="shared" si="4"/>
        <v>0</v>
      </c>
      <c r="O54" s="56">
        <v>0</v>
      </c>
      <c r="P54" s="56">
        <v>0</v>
      </c>
      <c r="Q54" s="34">
        <v>0</v>
      </c>
      <c r="R54" s="87">
        <f t="shared" si="1"/>
        <v>0</v>
      </c>
      <c r="S54" s="87">
        <f t="shared" si="2"/>
        <v>0</v>
      </c>
      <c r="T54" s="87">
        <f t="shared" si="3"/>
        <v>0</v>
      </c>
      <c r="U54" s="89" t="s">
        <v>641</v>
      </c>
    </row>
    <row r="55" spans="1:21" ht="50.1" customHeight="1" x14ac:dyDescent="0.3">
      <c r="A55" s="85">
        <v>32</v>
      </c>
      <c r="B55" s="179"/>
      <c r="C55" s="209" t="s">
        <v>373</v>
      </c>
      <c r="D55" s="209"/>
      <c r="E55" s="34" t="s">
        <v>441</v>
      </c>
      <c r="F55" s="98" t="s">
        <v>410</v>
      </c>
      <c r="G55" s="98" t="s">
        <v>408</v>
      </c>
      <c r="H55" s="34">
        <v>100</v>
      </c>
      <c r="I55" s="34">
        <v>0</v>
      </c>
      <c r="J55" s="86">
        <v>80000</v>
      </c>
      <c r="K55" s="88">
        <v>-80000</v>
      </c>
      <c r="L55" s="88">
        <v>0</v>
      </c>
      <c r="M55" s="99">
        <f t="shared" si="0"/>
        <v>0</v>
      </c>
      <c r="N55" s="87">
        <f t="shared" si="4"/>
        <v>0</v>
      </c>
      <c r="O55" s="56">
        <v>0</v>
      </c>
      <c r="P55" s="56">
        <v>0</v>
      </c>
      <c r="Q55" s="34">
        <v>0</v>
      </c>
      <c r="R55" s="87">
        <f t="shared" si="1"/>
        <v>0</v>
      </c>
      <c r="S55" s="87">
        <f t="shared" si="2"/>
        <v>0</v>
      </c>
      <c r="T55" s="87">
        <f t="shared" si="3"/>
        <v>0</v>
      </c>
      <c r="U55" s="89" t="s">
        <v>642</v>
      </c>
    </row>
    <row r="56" spans="1:21" ht="50.1" customHeight="1" x14ac:dyDescent="0.3">
      <c r="A56" s="85">
        <v>33</v>
      </c>
      <c r="B56" s="179"/>
      <c r="C56" s="209" t="s">
        <v>374</v>
      </c>
      <c r="D56" s="209"/>
      <c r="E56" s="34" t="s">
        <v>441</v>
      </c>
      <c r="F56" s="98" t="s">
        <v>410</v>
      </c>
      <c r="G56" s="98" t="s">
        <v>408</v>
      </c>
      <c r="H56" s="34">
        <v>1428</v>
      </c>
      <c r="I56" s="34">
        <v>1428</v>
      </c>
      <c r="J56" s="86">
        <v>110000</v>
      </c>
      <c r="K56" s="88">
        <v>-24949.99</v>
      </c>
      <c r="L56" s="88">
        <v>85050.01</v>
      </c>
      <c r="M56" s="99">
        <f t="shared" si="0"/>
        <v>100</v>
      </c>
      <c r="N56" s="87">
        <f t="shared" si="4"/>
        <v>100</v>
      </c>
      <c r="O56" s="56">
        <v>90</v>
      </c>
      <c r="P56" s="56">
        <v>90</v>
      </c>
      <c r="Q56" s="34">
        <v>525</v>
      </c>
      <c r="R56" s="87">
        <f t="shared" si="1"/>
        <v>100</v>
      </c>
      <c r="S56" s="87">
        <f t="shared" si="2"/>
        <v>100</v>
      </c>
      <c r="T56" s="87">
        <f t="shared" si="3"/>
        <v>100</v>
      </c>
      <c r="U56" s="89" t="s">
        <v>643</v>
      </c>
    </row>
    <row r="57" spans="1:21" ht="50.1" customHeight="1" x14ac:dyDescent="0.3">
      <c r="A57" s="85">
        <v>34</v>
      </c>
      <c r="B57" s="179"/>
      <c r="C57" s="209" t="s">
        <v>375</v>
      </c>
      <c r="D57" s="209"/>
      <c r="E57" s="34" t="s">
        <v>441</v>
      </c>
      <c r="F57" s="98" t="s">
        <v>410</v>
      </c>
      <c r="G57" s="98" t="s">
        <v>408</v>
      </c>
      <c r="H57" s="34">
        <v>940</v>
      </c>
      <c r="I57" s="34">
        <v>940</v>
      </c>
      <c r="J57" s="86">
        <v>329000</v>
      </c>
      <c r="K57" s="88">
        <v>0</v>
      </c>
      <c r="L57" s="88">
        <v>329000</v>
      </c>
      <c r="M57" s="99">
        <f t="shared" si="0"/>
        <v>100</v>
      </c>
      <c r="N57" s="87">
        <f t="shared" si="4"/>
        <v>100</v>
      </c>
      <c r="O57" s="56">
        <v>90</v>
      </c>
      <c r="P57" s="56">
        <v>90</v>
      </c>
      <c r="Q57" s="34">
        <v>1406</v>
      </c>
      <c r="R57" s="87">
        <f t="shared" si="1"/>
        <v>100</v>
      </c>
      <c r="S57" s="87">
        <f t="shared" si="2"/>
        <v>100</v>
      </c>
      <c r="T57" s="87">
        <f t="shared" si="3"/>
        <v>100</v>
      </c>
      <c r="U57" s="89" t="s">
        <v>644</v>
      </c>
    </row>
    <row r="58" spans="1:21" ht="50.1" customHeight="1" x14ac:dyDescent="0.3">
      <c r="A58" s="85">
        <v>35</v>
      </c>
      <c r="B58" s="179"/>
      <c r="C58" s="209" t="s">
        <v>376</v>
      </c>
      <c r="D58" s="209"/>
      <c r="E58" s="34" t="s">
        <v>441</v>
      </c>
      <c r="F58" s="98" t="s">
        <v>410</v>
      </c>
      <c r="G58" s="98" t="s">
        <v>408</v>
      </c>
      <c r="H58" s="34">
        <v>90</v>
      </c>
      <c r="I58" s="34">
        <v>0</v>
      </c>
      <c r="J58" s="86">
        <v>95000</v>
      </c>
      <c r="K58" s="88">
        <v>-95000</v>
      </c>
      <c r="L58" s="88">
        <v>0</v>
      </c>
      <c r="M58" s="99">
        <f t="shared" si="0"/>
        <v>0</v>
      </c>
      <c r="N58" s="87">
        <f t="shared" si="4"/>
        <v>0</v>
      </c>
      <c r="O58" s="56">
        <v>0</v>
      </c>
      <c r="P58" s="56">
        <v>0</v>
      </c>
      <c r="Q58" s="34">
        <v>0</v>
      </c>
      <c r="R58" s="87">
        <f t="shared" si="1"/>
        <v>0</v>
      </c>
      <c r="S58" s="87">
        <f t="shared" si="2"/>
        <v>0</v>
      </c>
      <c r="T58" s="87">
        <f t="shared" si="3"/>
        <v>0</v>
      </c>
      <c r="U58" s="89" t="s">
        <v>645</v>
      </c>
    </row>
    <row r="59" spans="1:21" ht="50.1" customHeight="1" x14ac:dyDescent="0.3">
      <c r="A59" s="85">
        <v>36</v>
      </c>
      <c r="B59" s="179"/>
      <c r="C59" s="209" t="s">
        <v>377</v>
      </c>
      <c r="D59" s="209"/>
      <c r="E59" s="34" t="s">
        <v>441</v>
      </c>
      <c r="F59" s="98" t="s">
        <v>410</v>
      </c>
      <c r="G59" s="98" t="s">
        <v>408</v>
      </c>
      <c r="H59" s="34">
        <v>110</v>
      </c>
      <c r="I59" s="34">
        <v>0</v>
      </c>
      <c r="J59" s="86">
        <v>125000</v>
      </c>
      <c r="K59" s="88">
        <v>-125000</v>
      </c>
      <c r="L59" s="88">
        <v>0</v>
      </c>
      <c r="M59" s="99">
        <f t="shared" si="0"/>
        <v>0</v>
      </c>
      <c r="N59" s="87">
        <f t="shared" si="4"/>
        <v>0</v>
      </c>
      <c r="O59" s="56">
        <v>0</v>
      </c>
      <c r="P59" s="56">
        <v>0</v>
      </c>
      <c r="Q59" s="34">
        <v>0</v>
      </c>
      <c r="R59" s="87">
        <f t="shared" si="1"/>
        <v>0</v>
      </c>
      <c r="S59" s="87">
        <f t="shared" si="2"/>
        <v>0</v>
      </c>
      <c r="T59" s="87">
        <f t="shared" si="3"/>
        <v>0</v>
      </c>
      <c r="U59" s="89" t="s">
        <v>646</v>
      </c>
    </row>
    <row r="60" spans="1:21" ht="50.1" customHeight="1" x14ac:dyDescent="0.3">
      <c r="A60" s="85">
        <v>37</v>
      </c>
      <c r="B60" s="179"/>
      <c r="C60" s="209" t="s">
        <v>378</v>
      </c>
      <c r="D60" s="209"/>
      <c r="E60" s="34" t="s">
        <v>443</v>
      </c>
      <c r="F60" s="98" t="s">
        <v>410</v>
      </c>
      <c r="G60" s="98" t="s">
        <v>408</v>
      </c>
      <c r="H60" s="34">
        <v>1200</v>
      </c>
      <c r="I60" s="34">
        <v>1200</v>
      </c>
      <c r="J60" s="86">
        <v>1285600</v>
      </c>
      <c r="K60" s="88">
        <v>0</v>
      </c>
      <c r="L60" s="88">
        <v>1285600</v>
      </c>
      <c r="M60" s="99">
        <f t="shared" si="0"/>
        <v>100</v>
      </c>
      <c r="N60" s="87">
        <f t="shared" si="4"/>
        <v>100</v>
      </c>
      <c r="O60" s="56">
        <v>90</v>
      </c>
      <c r="P60" s="56">
        <v>90</v>
      </c>
      <c r="Q60" s="34">
        <v>7494</v>
      </c>
      <c r="R60" s="87">
        <f t="shared" si="1"/>
        <v>100</v>
      </c>
      <c r="S60" s="87">
        <f t="shared" si="2"/>
        <v>100</v>
      </c>
      <c r="T60" s="87">
        <f t="shared" si="3"/>
        <v>100</v>
      </c>
      <c r="U60" s="89" t="s">
        <v>647</v>
      </c>
    </row>
    <row r="61" spans="1:21" ht="50.1" customHeight="1" x14ac:dyDescent="0.3">
      <c r="A61" s="85">
        <v>38</v>
      </c>
      <c r="B61" s="179"/>
      <c r="C61" s="209" t="s">
        <v>379</v>
      </c>
      <c r="D61" s="209"/>
      <c r="E61" s="34" t="s">
        <v>441</v>
      </c>
      <c r="F61" s="98" t="s">
        <v>410</v>
      </c>
      <c r="G61" s="98" t="s">
        <v>408</v>
      </c>
      <c r="H61" s="34">
        <v>1000</v>
      </c>
      <c r="I61" s="34">
        <v>0</v>
      </c>
      <c r="J61" s="86">
        <v>500000</v>
      </c>
      <c r="K61" s="88">
        <v>-500000</v>
      </c>
      <c r="L61" s="88">
        <v>0</v>
      </c>
      <c r="M61" s="99">
        <f t="shared" si="0"/>
        <v>0</v>
      </c>
      <c r="N61" s="87">
        <f t="shared" si="4"/>
        <v>0</v>
      </c>
      <c r="O61" s="56">
        <v>0</v>
      </c>
      <c r="P61" s="56">
        <v>0</v>
      </c>
      <c r="Q61" s="34">
        <v>0</v>
      </c>
      <c r="R61" s="87">
        <f t="shared" si="1"/>
        <v>0</v>
      </c>
      <c r="S61" s="87">
        <f t="shared" si="2"/>
        <v>0</v>
      </c>
      <c r="T61" s="87">
        <f t="shared" si="3"/>
        <v>0</v>
      </c>
      <c r="U61" s="89" t="s">
        <v>648</v>
      </c>
    </row>
    <row r="62" spans="1:21" ht="50.1" customHeight="1" x14ac:dyDescent="0.3">
      <c r="A62" s="85">
        <v>39</v>
      </c>
      <c r="B62" s="179"/>
      <c r="C62" s="209" t="s">
        <v>731</v>
      </c>
      <c r="D62" s="209"/>
      <c r="E62" s="34" t="s">
        <v>441</v>
      </c>
      <c r="F62" s="98" t="s">
        <v>410</v>
      </c>
      <c r="G62" s="98" t="s">
        <v>408</v>
      </c>
      <c r="H62" s="34">
        <v>330</v>
      </c>
      <c r="I62" s="34">
        <v>330</v>
      </c>
      <c r="J62" s="86">
        <v>444300</v>
      </c>
      <c r="K62" s="88">
        <v>0</v>
      </c>
      <c r="L62" s="88">
        <v>444300</v>
      </c>
      <c r="M62" s="99">
        <f t="shared" si="0"/>
        <v>100</v>
      </c>
      <c r="N62" s="87">
        <f t="shared" si="4"/>
        <v>100</v>
      </c>
      <c r="O62" s="56">
        <v>90</v>
      </c>
      <c r="P62" s="56">
        <v>90</v>
      </c>
      <c r="Q62" s="34">
        <v>7494</v>
      </c>
      <c r="R62" s="87">
        <f t="shared" si="1"/>
        <v>100</v>
      </c>
      <c r="S62" s="87">
        <f t="shared" si="2"/>
        <v>100</v>
      </c>
      <c r="T62" s="87">
        <f t="shared" si="3"/>
        <v>100</v>
      </c>
      <c r="U62" s="35" t="s">
        <v>649</v>
      </c>
    </row>
    <row r="63" spans="1:21" ht="50.1" customHeight="1" x14ac:dyDescent="0.3">
      <c r="A63" s="85">
        <v>40</v>
      </c>
      <c r="B63" s="179"/>
      <c r="C63" s="209" t="s">
        <v>390</v>
      </c>
      <c r="D63" s="209"/>
      <c r="E63" s="34" t="s">
        <v>441</v>
      </c>
      <c r="F63" s="98" t="s">
        <v>410</v>
      </c>
      <c r="G63" s="98" t="s">
        <v>408</v>
      </c>
      <c r="H63" s="34">
        <v>282</v>
      </c>
      <c r="I63" s="34">
        <v>282</v>
      </c>
      <c r="J63" s="86">
        <v>355000</v>
      </c>
      <c r="K63" s="88">
        <v>0</v>
      </c>
      <c r="L63" s="88">
        <v>355000</v>
      </c>
      <c r="M63" s="99">
        <f t="shared" ref="M63:M74" si="15">I63/H63*100</f>
        <v>100</v>
      </c>
      <c r="N63" s="87">
        <f t="shared" ref="N63:N74" si="16">IFERROR((L63/(J63+K63))*100,0)</f>
        <v>100</v>
      </c>
      <c r="O63" s="56">
        <v>90</v>
      </c>
      <c r="P63" s="56">
        <v>90</v>
      </c>
      <c r="Q63" s="34">
        <v>1387</v>
      </c>
      <c r="R63" s="87">
        <f t="shared" ref="R63:R74" si="17">IFERROR((I63/H63)*100,0)</f>
        <v>100</v>
      </c>
      <c r="S63" s="87">
        <f t="shared" ref="S63:S74" si="18">IFERROR((P63/O63)*100,0)</f>
        <v>100</v>
      </c>
      <c r="T63" s="87">
        <f t="shared" ref="T63:T74" si="19">IFERROR((L63/(J63+K63))*100,0)</f>
        <v>100</v>
      </c>
      <c r="U63" s="89" t="s">
        <v>650</v>
      </c>
    </row>
    <row r="64" spans="1:21" ht="50.1" customHeight="1" x14ac:dyDescent="0.3">
      <c r="A64" s="85">
        <v>41</v>
      </c>
      <c r="B64" s="179"/>
      <c r="C64" s="209" t="s">
        <v>391</v>
      </c>
      <c r="D64" s="209"/>
      <c r="E64" s="34" t="s">
        <v>443</v>
      </c>
      <c r="F64" s="98" t="s">
        <v>410</v>
      </c>
      <c r="G64" s="98" t="s">
        <v>408</v>
      </c>
      <c r="H64" s="34">
        <v>2</v>
      </c>
      <c r="I64" s="34">
        <v>2</v>
      </c>
      <c r="J64" s="86">
        <v>67000</v>
      </c>
      <c r="K64" s="88">
        <v>0</v>
      </c>
      <c r="L64" s="88">
        <v>67000</v>
      </c>
      <c r="M64" s="99">
        <f t="shared" si="15"/>
        <v>100</v>
      </c>
      <c r="N64" s="87">
        <f t="shared" si="16"/>
        <v>100</v>
      </c>
      <c r="O64" s="56">
        <v>90</v>
      </c>
      <c r="P64" s="56">
        <v>90</v>
      </c>
      <c r="Q64" s="34">
        <v>1055</v>
      </c>
      <c r="R64" s="87">
        <f t="shared" si="17"/>
        <v>100</v>
      </c>
      <c r="S64" s="87">
        <f t="shared" si="18"/>
        <v>100</v>
      </c>
      <c r="T64" s="87">
        <f t="shared" si="19"/>
        <v>100</v>
      </c>
      <c r="U64" s="89" t="s">
        <v>651</v>
      </c>
    </row>
    <row r="65" spans="1:21" ht="50.1" customHeight="1" x14ac:dyDescent="0.3">
      <c r="A65" s="85">
        <v>42</v>
      </c>
      <c r="B65" s="179"/>
      <c r="C65" s="209" t="s">
        <v>392</v>
      </c>
      <c r="D65" s="209"/>
      <c r="E65" s="34" t="s">
        <v>443</v>
      </c>
      <c r="F65" s="98" t="s">
        <v>410</v>
      </c>
      <c r="G65" s="98" t="s">
        <v>408</v>
      </c>
      <c r="H65" s="34">
        <v>2</v>
      </c>
      <c r="I65" s="34">
        <v>2</v>
      </c>
      <c r="J65" s="86">
        <v>67000</v>
      </c>
      <c r="K65" s="88">
        <v>0</v>
      </c>
      <c r="L65" s="88">
        <v>67000</v>
      </c>
      <c r="M65" s="99">
        <f t="shared" si="15"/>
        <v>100</v>
      </c>
      <c r="N65" s="87">
        <f t="shared" si="16"/>
        <v>100</v>
      </c>
      <c r="O65" s="56">
        <v>90</v>
      </c>
      <c r="P65" s="56">
        <v>90</v>
      </c>
      <c r="Q65" s="34">
        <v>1406</v>
      </c>
      <c r="R65" s="87">
        <f t="shared" si="17"/>
        <v>100</v>
      </c>
      <c r="S65" s="87">
        <f t="shared" si="18"/>
        <v>100</v>
      </c>
      <c r="T65" s="87">
        <f t="shared" si="19"/>
        <v>100</v>
      </c>
      <c r="U65" s="89" t="s">
        <v>652</v>
      </c>
    </row>
    <row r="66" spans="1:21" ht="50.1" customHeight="1" x14ac:dyDescent="0.3">
      <c r="A66" s="85">
        <v>43</v>
      </c>
      <c r="B66" s="179"/>
      <c r="C66" s="209" t="s">
        <v>393</v>
      </c>
      <c r="D66" s="209"/>
      <c r="E66" s="34" t="s">
        <v>441</v>
      </c>
      <c r="F66" s="98" t="s">
        <v>410</v>
      </c>
      <c r="G66" s="98" t="s">
        <v>408</v>
      </c>
      <c r="H66" s="34">
        <v>750</v>
      </c>
      <c r="I66" s="34">
        <v>750</v>
      </c>
      <c r="J66" s="86">
        <v>850000</v>
      </c>
      <c r="K66" s="88">
        <v>-0.01</v>
      </c>
      <c r="L66" s="88">
        <v>849999.99</v>
      </c>
      <c r="M66" s="99">
        <f t="shared" si="15"/>
        <v>100</v>
      </c>
      <c r="N66" s="87">
        <f t="shared" si="16"/>
        <v>100</v>
      </c>
      <c r="O66" s="56">
        <v>90</v>
      </c>
      <c r="P66" s="56">
        <v>90</v>
      </c>
      <c r="Q66" s="34">
        <v>350</v>
      </c>
      <c r="R66" s="87">
        <f t="shared" si="17"/>
        <v>100</v>
      </c>
      <c r="S66" s="87">
        <f t="shared" si="18"/>
        <v>100</v>
      </c>
      <c r="T66" s="87">
        <f t="shared" si="19"/>
        <v>100</v>
      </c>
      <c r="U66" s="89" t="s">
        <v>653</v>
      </c>
    </row>
    <row r="67" spans="1:21" ht="50.1" customHeight="1" x14ac:dyDescent="0.3">
      <c r="A67" s="85">
        <v>44</v>
      </c>
      <c r="B67" s="179"/>
      <c r="C67" s="210" t="s">
        <v>394</v>
      </c>
      <c r="D67" s="210"/>
      <c r="E67" s="34" t="s">
        <v>444</v>
      </c>
      <c r="F67" s="98" t="s">
        <v>410</v>
      </c>
      <c r="G67" s="98" t="s">
        <v>408</v>
      </c>
      <c r="H67" s="34">
        <v>1</v>
      </c>
      <c r="I67" s="34">
        <v>0</v>
      </c>
      <c r="J67" s="86">
        <v>750000</v>
      </c>
      <c r="K67" s="88">
        <v>-750000</v>
      </c>
      <c r="L67" s="88">
        <v>0</v>
      </c>
      <c r="M67" s="99">
        <f t="shared" si="15"/>
        <v>0</v>
      </c>
      <c r="N67" s="87">
        <f t="shared" si="16"/>
        <v>0</v>
      </c>
      <c r="O67" s="56">
        <v>0</v>
      </c>
      <c r="P67" s="56">
        <v>0</v>
      </c>
      <c r="Q67" s="34">
        <v>0</v>
      </c>
      <c r="R67" s="87">
        <f t="shared" si="17"/>
        <v>0</v>
      </c>
      <c r="S67" s="87">
        <f t="shared" si="18"/>
        <v>0</v>
      </c>
      <c r="T67" s="87">
        <f t="shared" si="19"/>
        <v>0</v>
      </c>
      <c r="U67" s="89" t="s">
        <v>654</v>
      </c>
    </row>
    <row r="68" spans="1:21" ht="50.1" customHeight="1" x14ac:dyDescent="0.3">
      <c r="A68" s="85">
        <v>45</v>
      </c>
      <c r="B68" s="179"/>
      <c r="C68" s="210" t="s">
        <v>732</v>
      </c>
      <c r="D68" s="210"/>
      <c r="E68" s="34" t="s">
        <v>725</v>
      </c>
      <c r="F68" s="98" t="s">
        <v>410</v>
      </c>
      <c r="G68" s="98" t="s">
        <v>407</v>
      </c>
      <c r="H68" s="34">
        <v>1</v>
      </c>
      <c r="I68" s="34">
        <v>1</v>
      </c>
      <c r="J68" s="86">
        <v>723932.17</v>
      </c>
      <c r="K68" s="88">
        <v>0</v>
      </c>
      <c r="L68" s="88">
        <v>723932.17</v>
      </c>
      <c r="M68" s="99">
        <f t="shared" si="15"/>
        <v>100</v>
      </c>
      <c r="N68" s="87">
        <f t="shared" si="16"/>
        <v>100</v>
      </c>
      <c r="O68" s="56">
        <v>90</v>
      </c>
      <c r="P68" s="56">
        <v>90</v>
      </c>
      <c r="Q68" s="34">
        <v>7494</v>
      </c>
      <c r="R68" s="87">
        <f t="shared" si="17"/>
        <v>100</v>
      </c>
      <c r="S68" s="87">
        <f t="shared" si="18"/>
        <v>100</v>
      </c>
      <c r="T68" s="87">
        <f t="shared" si="19"/>
        <v>100</v>
      </c>
      <c r="U68" s="89" t="s">
        <v>655</v>
      </c>
    </row>
    <row r="69" spans="1:21" ht="50.1" customHeight="1" x14ac:dyDescent="0.3">
      <c r="A69" s="85">
        <v>46</v>
      </c>
      <c r="B69" s="179"/>
      <c r="C69" s="210" t="s">
        <v>395</v>
      </c>
      <c r="D69" s="210"/>
      <c r="E69" s="34"/>
      <c r="F69" s="98" t="s">
        <v>410</v>
      </c>
      <c r="G69" s="98" t="s">
        <v>408</v>
      </c>
      <c r="H69" s="34"/>
      <c r="I69" s="34"/>
      <c r="J69" s="86">
        <v>155300</v>
      </c>
      <c r="K69" s="88">
        <v>-155300</v>
      </c>
      <c r="L69" s="88">
        <v>0</v>
      </c>
      <c r="M69" s="99" t="e">
        <f t="shared" si="15"/>
        <v>#DIV/0!</v>
      </c>
      <c r="N69" s="87">
        <f t="shared" si="16"/>
        <v>0</v>
      </c>
      <c r="O69" s="56">
        <v>0</v>
      </c>
      <c r="P69" s="56">
        <v>0</v>
      </c>
      <c r="Q69" s="34">
        <v>0</v>
      </c>
      <c r="R69" s="87">
        <f t="shared" si="17"/>
        <v>0</v>
      </c>
      <c r="S69" s="87">
        <f t="shared" si="18"/>
        <v>0</v>
      </c>
      <c r="T69" s="87">
        <f t="shared" si="19"/>
        <v>0</v>
      </c>
      <c r="U69" s="89" t="s">
        <v>656</v>
      </c>
    </row>
    <row r="70" spans="1:21" ht="50.1" customHeight="1" x14ac:dyDescent="0.3">
      <c r="A70" s="85">
        <v>47</v>
      </c>
      <c r="B70" s="179"/>
      <c r="C70" s="210" t="s">
        <v>395</v>
      </c>
      <c r="D70" s="210"/>
      <c r="E70" s="34"/>
      <c r="F70" s="98" t="s">
        <v>410</v>
      </c>
      <c r="G70" s="98" t="s">
        <v>408</v>
      </c>
      <c r="H70" s="34"/>
      <c r="I70" s="34"/>
      <c r="J70" s="86">
        <v>185400</v>
      </c>
      <c r="K70" s="88">
        <v>-185400</v>
      </c>
      <c r="L70" s="88">
        <v>0</v>
      </c>
      <c r="M70" s="99" t="e">
        <f t="shared" si="15"/>
        <v>#DIV/0!</v>
      </c>
      <c r="N70" s="87">
        <f t="shared" si="16"/>
        <v>0</v>
      </c>
      <c r="O70" s="56">
        <v>0</v>
      </c>
      <c r="P70" s="56">
        <v>0</v>
      </c>
      <c r="Q70" s="34">
        <v>0</v>
      </c>
      <c r="R70" s="87">
        <f t="shared" si="17"/>
        <v>0</v>
      </c>
      <c r="S70" s="87">
        <f t="shared" si="18"/>
        <v>0</v>
      </c>
      <c r="T70" s="87">
        <f t="shared" si="19"/>
        <v>0</v>
      </c>
      <c r="U70" s="89" t="s">
        <v>657</v>
      </c>
    </row>
    <row r="71" spans="1:21" ht="50.1" customHeight="1" x14ac:dyDescent="0.3">
      <c r="A71" s="85">
        <v>48</v>
      </c>
      <c r="B71" s="179"/>
      <c r="C71" s="210" t="s">
        <v>396</v>
      </c>
      <c r="D71" s="210"/>
      <c r="E71" s="34"/>
      <c r="F71" s="98" t="s">
        <v>410</v>
      </c>
      <c r="G71" s="98" t="s">
        <v>408</v>
      </c>
      <c r="H71" s="34"/>
      <c r="I71" s="34"/>
      <c r="J71" s="86">
        <v>585000</v>
      </c>
      <c r="K71" s="88">
        <v>-585000</v>
      </c>
      <c r="L71" s="88">
        <v>0</v>
      </c>
      <c r="M71" s="99" t="e">
        <f t="shared" si="15"/>
        <v>#DIV/0!</v>
      </c>
      <c r="N71" s="87">
        <f t="shared" si="16"/>
        <v>0</v>
      </c>
      <c r="O71" s="56">
        <v>0</v>
      </c>
      <c r="P71" s="56">
        <v>0</v>
      </c>
      <c r="Q71" s="34">
        <v>0</v>
      </c>
      <c r="R71" s="87">
        <f t="shared" si="17"/>
        <v>0</v>
      </c>
      <c r="S71" s="87">
        <f t="shared" si="18"/>
        <v>0</v>
      </c>
      <c r="T71" s="87">
        <f t="shared" si="19"/>
        <v>0</v>
      </c>
      <c r="U71" s="89" t="s">
        <v>658</v>
      </c>
    </row>
    <row r="72" spans="1:21" ht="50.1" customHeight="1" x14ac:dyDescent="0.3">
      <c r="A72" s="85">
        <v>49</v>
      </c>
      <c r="B72" s="179"/>
      <c r="C72" s="210" t="s">
        <v>398</v>
      </c>
      <c r="D72" s="210"/>
      <c r="E72" s="34" t="s">
        <v>441</v>
      </c>
      <c r="F72" s="98" t="s">
        <v>410</v>
      </c>
      <c r="G72" s="98" t="s">
        <v>408</v>
      </c>
      <c r="H72" s="34">
        <v>1980</v>
      </c>
      <c r="I72" s="34">
        <v>0</v>
      </c>
      <c r="J72" s="86">
        <v>63212.6</v>
      </c>
      <c r="K72" s="88">
        <v>-63212.6</v>
      </c>
      <c r="L72" s="88">
        <v>0</v>
      </c>
      <c r="M72" s="99">
        <f t="shared" si="15"/>
        <v>0</v>
      </c>
      <c r="N72" s="87">
        <f t="shared" si="16"/>
        <v>0</v>
      </c>
      <c r="O72" s="56">
        <v>0</v>
      </c>
      <c r="P72" s="56">
        <v>0</v>
      </c>
      <c r="Q72" s="34">
        <v>0</v>
      </c>
      <c r="R72" s="87">
        <f t="shared" si="17"/>
        <v>0</v>
      </c>
      <c r="S72" s="87">
        <f t="shared" si="18"/>
        <v>0</v>
      </c>
      <c r="T72" s="87">
        <f t="shared" si="19"/>
        <v>0</v>
      </c>
      <c r="U72" s="89" t="s">
        <v>659</v>
      </c>
    </row>
    <row r="73" spans="1:21" ht="50.1" customHeight="1" x14ac:dyDescent="0.3">
      <c r="A73" s="85">
        <v>50</v>
      </c>
      <c r="B73" s="179"/>
      <c r="C73" s="209" t="s">
        <v>733</v>
      </c>
      <c r="D73" s="209"/>
      <c r="E73" s="34" t="s">
        <v>442</v>
      </c>
      <c r="F73" s="98" t="s">
        <v>410</v>
      </c>
      <c r="G73" s="98" t="s">
        <v>408</v>
      </c>
      <c r="H73" s="34">
        <v>3500</v>
      </c>
      <c r="I73" s="34">
        <v>3500</v>
      </c>
      <c r="J73" s="86">
        <v>600000</v>
      </c>
      <c r="K73" s="88">
        <v>0</v>
      </c>
      <c r="L73" s="88">
        <v>600000</v>
      </c>
      <c r="M73" s="99">
        <f t="shared" si="15"/>
        <v>100</v>
      </c>
      <c r="N73" s="87">
        <f t="shared" si="16"/>
        <v>100</v>
      </c>
      <c r="O73" s="56">
        <v>90</v>
      </c>
      <c r="P73" s="56">
        <v>90</v>
      </c>
      <c r="Q73" s="34">
        <v>7494</v>
      </c>
      <c r="R73" s="87">
        <f t="shared" si="17"/>
        <v>100</v>
      </c>
      <c r="S73" s="87">
        <f t="shared" si="18"/>
        <v>100</v>
      </c>
      <c r="T73" s="87">
        <f t="shared" si="19"/>
        <v>100</v>
      </c>
      <c r="U73" s="89" t="s">
        <v>660</v>
      </c>
    </row>
    <row r="74" spans="1:21" ht="50.1" customHeight="1" x14ac:dyDescent="0.3">
      <c r="A74" s="85">
        <v>51</v>
      </c>
      <c r="B74" s="179"/>
      <c r="C74" s="209" t="s">
        <v>364</v>
      </c>
      <c r="D74" s="209"/>
      <c r="E74" s="34" t="s">
        <v>441</v>
      </c>
      <c r="F74" s="98" t="s">
        <v>410</v>
      </c>
      <c r="G74" s="98" t="s">
        <v>408</v>
      </c>
      <c r="H74" s="34">
        <v>3500</v>
      </c>
      <c r="I74" s="34">
        <v>0</v>
      </c>
      <c r="J74" s="86">
        <v>795320</v>
      </c>
      <c r="K74" s="88">
        <v>-795320</v>
      </c>
      <c r="L74" s="88">
        <v>0</v>
      </c>
      <c r="M74" s="99">
        <f t="shared" si="15"/>
        <v>0</v>
      </c>
      <c r="N74" s="87">
        <f t="shared" si="16"/>
        <v>0</v>
      </c>
      <c r="O74" s="56">
        <v>0</v>
      </c>
      <c r="P74" s="56">
        <v>0</v>
      </c>
      <c r="Q74" s="34">
        <v>0</v>
      </c>
      <c r="R74" s="87">
        <f t="shared" si="17"/>
        <v>0</v>
      </c>
      <c r="S74" s="87">
        <f t="shared" si="18"/>
        <v>0</v>
      </c>
      <c r="T74" s="87">
        <f t="shared" si="19"/>
        <v>0</v>
      </c>
      <c r="U74" s="89" t="s">
        <v>661</v>
      </c>
    </row>
    <row r="75" spans="1:21" ht="50.1" customHeight="1" x14ac:dyDescent="0.3">
      <c r="A75" s="85">
        <v>52</v>
      </c>
      <c r="B75" s="179"/>
      <c r="C75" s="193" t="s">
        <v>662</v>
      </c>
      <c r="D75" s="193"/>
      <c r="E75" s="34" t="s">
        <v>443</v>
      </c>
      <c r="F75" s="98" t="s">
        <v>410</v>
      </c>
      <c r="G75" s="98" t="s">
        <v>408</v>
      </c>
      <c r="H75" s="34">
        <v>300</v>
      </c>
      <c r="I75" s="34">
        <v>300</v>
      </c>
      <c r="J75" s="88">
        <v>0</v>
      </c>
      <c r="K75" s="88">
        <v>235000</v>
      </c>
      <c r="L75" s="88">
        <v>235000</v>
      </c>
      <c r="M75" s="99">
        <f t="shared" ref="M75:M88" si="20">I75/H75*100</f>
        <v>100</v>
      </c>
      <c r="N75" s="87">
        <f t="shared" ref="N75:N88" si="21">IFERROR((L75/(J75+K75))*100,0)</f>
        <v>100</v>
      </c>
      <c r="O75" s="56">
        <v>90</v>
      </c>
      <c r="P75" s="56">
        <v>90</v>
      </c>
      <c r="Q75" s="34">
        <v>1055</v>
      </c>
      <c r="R75" s="87">
        <f t="shared" ref="R75:R88" si="22">IFERROR((I75/H75)*100,0)</f>
        <v>100</v>
      </c>
      <c r="S75" s="87">
        <f t="shared" ref="S75:S88" si="23">IFERROR((P75/O75)*100,0)</f>
        <v>100</v>
      </c>
      <c r="T75" s="87">
        <f t="shared" ref="T75:T88" si="24">IFERROR((L75/(J75+K75))*100,0)</f>
        <v>100</v>
      </c>
      <c r="U75" s="89" t="s">
        <v>676</v>
      </c>
    </row>
    <row r="76" spans="1:21" ht="50.1" customHeight="1" x14ac:dyDescent="0.3">
      <c r="A76" s="85">
        <v>53</v>
      </c>
      <c r="B76" s="179"/>
      <c r="C76" s="193" t="s">
        <v>663</v>
      </c>
      <c r="D76" s="193"/>
      <c r="E76" s="34" t="s">
        <v>441</v>
      </c>
      <c r="F76" s="98" t="s">
        <v>410</v>
      </c>
      <c r="G76" s="98" t="s">
        <v>408</v>
      </c>
      <c r="H76" s="34">
        <v>9600</v>
      </c>
      <c r="I76" s="34">
        <v>9600</v>
      </c>
      <c r="J76" s="88">
        <v>0</v>
      </c>
      <c r="K76" s="88">
        <v>1505387.28</v>
      </c>
      <c r="L76" s="88">
        <v>1505387.28</v>
      </c>
      <c r="M76" s="99">
        <f t="shared" si="20"/>
        <v>100</v>
      </c>
      <c r="N76" s="87">
        <f t="shared" si="21"/>
        <v>100</v>
      </c>
      <c r="O76" s="56">
        <v>90</v>
      </c>
      <c r="P76" s="56">
        <v>90</v>
      </c>
      <c r="Q76" s="34">
        <v>1387</v>
      </c>
      <c r="R76" s="87">
        <f t="shared" si="22"/>
        <v>100</v>
      </c>
      <c r="S76" s="87">
        <f t="shared" si="23"/>
        <v>100</v>
      </c>
      <c r="T76" s="87">
        <f t="shared" si="24"/>
        <v>100</v>
      </c>
      <c r="U76" s="89" t="s">
        <v>677</v>
      </c>
    </row>
    <row r="77" spans="1:21" ht="50.1" customHeight="1" x14ac:dyDescent="0.3">
      <c r="A77" s="85">
        <v>54</v>
      </c>
      <c r="B77" s="179"/>
      <c r="C77" s="193" t="s">
        <v>664</v>
      </c>
      <c r="D77" s="193"/>
      <c r="E77" s="34" t="s">
        <v>441</v>
      </c>
      <c r="F77" s="98" t="s">
        <v>410</v>
      </c>
      <c r="G77" s="98" t="s">
        <v>408</v>
      </c>
      <c r="H77" s="34">
        <v>3500</v>
      </c>
      <c r="I77" s="34">
        <v>3500</v>
      </c>
      <c r="J77" s="88">
        <v>0</v>
      </c>
      <c r="K77" s="88">
        <v>585000</v>
      </c>
      <c r="L77" s="88">
        <v>585000</v>
      </c>
      <c r="M77" s="99">
        <f t="shared" si="20"/>
        <v>100</v>
      </c>
      <c r="N77" s="87">
        <f t="shared" si="21"/>
        <v>100</v>
      </c>
      <c r="O77" s="56">
        <v>90</v>
      </c>
      <c r="P77" s="56">
        <v>90</v>
      </c>
      <c r="Q77" s="34">
        <v>7494</v>
      </c>
      <c r="R77" s="87">
        <f t="shared" si="22"/>
        <v>100</v>
      </c>
      <c r="S77" s="87">
        <f t="shared" si="23"/>
        <v>100</v>
      </c>
      <c r="T77" s="87">
        <f t="shared" si="24"/>
        <v>100</v>
      </c>
      <c r="U77" s="89" t="s">
        <v>678</v>
      </c>
    </row>
    <row r="78" spans="1:21" ht="50.1" customHeight="1" x14ac:dyDescent="0.3">
      <c r="A78" s="85">
        <v>55</v>
      </c>
      <c r="B78" s="179"/>
      <c r="C78" s="193" t="s">
        <v>665</v>
      </c>
      <c r="D78" s="193"/>
      <c r="E78" s="34" t="s">
        <v>726</v>
      </c>
      <c r="F78" s="98" t="s">
        <v>410</v>
      </c>
      <c r="G78" s="98" t="s">
        <v>408</v>
      </c>
      <c r="H78" s="34">
        <v>2</v>
      </c>
      <c r="I78" s="34">
        <v>2</v>
      </c>
      <c r="J78" s="88">
        <v>0</v>
      </c>
      <c r="K78" s="88">
        <v>450000</v>
      </c>
      <c r="L78" s="88">
        <v>450000</v>
      </c>
      <c r="M78" s="99">
        <f t="shared" si="20"/>
        <v>100</v>
      </c>
      <c r="N78" s="87">
        <f t="shared" si="21"/>
        <v>100</v>
      </c>
      <c r="O78" s="56">
        <v>90</v>
      </c>
      <c r="P78" s="56">
        <v>90</v>
      </c>
      <c r="Q78" s="34"/>
      <c r="R78" s="87">
        <f t="shared" si="22"/>
        <v>100</v>
      </c>
      <c r="S78" s="87">
        <f t="shared" si="23"/>
        <v>100</v>
      </c>
      <c r="T78" s="87">
        <f t="shared" si="24"/>
        <v>100</v>
      </c>
      <c r="U78" s="89" t="s">
        <v>679</v>
      </c>
    </row>
    <row r="79" spans="1:21" ht="50.1" customHeight="1" x14ac:dyDescent="0.3">
      <c r="A79" s="85">
        <v>56</v>
      </c>
      <c r="B79" s="179"/>
      <c r="C79" s="193" t="s">
        <v>666</v>
      </c>
      <c r="D79" s="193"/>
      <c r="E79" s="34" t="s">
        <v>441</v>
      </c>
      <c r="F79" s="98" t="s">
        <v>410</v>
      </c>
      <c r="G79" s="98" t="s">
        <v>408</v>
      </c>
      <c r="H79" s="34">
        <v>390</v>
      </c>
      <c r="I79" s="34">
        <v>390</v>
      </c>
      <c r="J79" s="88">
        <v>0</v>
      </c>
      <c r="K79" s="88">
        <v>300000</v>
      </c>
      <c r="L79" s="88">
        <v>300000</v>
      </c>
      <c r="M79" s="99">
        <f t="shared" si="20"/>
        <v>100</v>
      </c>
      <c r="N79" s="87">
        <f t="shared" si="21"/>
        <v>100</v>
      </c>
      <c r="O79" s="56">
        <v>90</v>
      </c>
      <c r="P79" s="56">
        <v>90</v>
      </c>
      <c r="Q79" s="34">
        <v>1985</v>
      </c>
      <c r="R79" s="87">
        <f t="shared" si="22"/>
        <v>100</v>
      </c>
      <c r="S79" s="87">
        <f t="shared" si="23"/>
        <v>100</v>
      </c>
      <c r="T79" s="87">
        <f t="shared" si="24"/>
        <v>100</v>
      </c>
      <c r="U79" s="89" t="s">
        <v>680</v>
      </c>
    </row>
    <row r="80" spans="1:21" ht="50.1" customHeight="1" x14ac:dyDescent="0.3">
      <c r="A80" s="85">
        <v>57</v>
      </c>
      <c r="B80" s="179"/>
      <c r="C80" s="193" t="s">
        <v>667</v>
      </c>
      <c r="D80" s="193"/>
      <c r="E80" s="34" t="s">
        <v>441</v>
      </c>
      <c r="F80" s="98" t="s">
        <v>410</v>
      </c>
      <c r="G80" s="98" t="s">
        <v>408</v>
      </c>
      <c r="H80" s="34">
        <v>308</v>
      </c>
      <c r="I80" s="34">
        <v>308</v>
      </c>
      <c r="J80" s="88">
        <v>0</v>
      </c>
      <c r="K80" s="88">
        <v>250000</v>
      </c>
      <c r="L80" s="88">
        <v>250000</v>
      </c>
      <c r="M80" s="99">
        <f t="shared" si="20"/>
        <v>100</v>
      </c>
      <c r="N80" s="87">
        <f t="shared" si="21"/>
        <v>100</v>
      </c>
      <c r="O80" s="56">
        <v>90</v>
      </c>
      <c r="P80" s="56">
        <v>90</v>
      </c>
      <c r="Q80" s="34">
        <v>1055</v>
      </c>
      <c r="R80" s="87">
        <f t="shared" si="22"/>
        <v>100</v>
      </c>
      <c r="S80" s="87">
        <f t="shared" si="23"/>
        <v>100</v>
      </c>
      <c r="T80" s="87">
        <f t="shared" si="24"/>
        <v>100</v>
      </c>
      <c r="U80" s="89" t="s">
        <v>681</v>
      </c>
    </row>
    <row r="81" spans="1:21" ht="50.1" customHeight="1" x14ac:dyDescent="0.3">
      <c r="A81" s="85">
        <v>58</v>
      </c>
      <c r="B81" s="179"/>
      <c r="C81" s="193" t="s">
        <v>668</v>
      </c>
      <c r="D81" s="193"/>
      <c r="E81" s="34" t="s">
        <v>441</v>
      </c>
      <c r="F81" s="98" t="s">
        <v>410</v>
      </c>
      <c r="G81" s="98" t="s">
        <v>408</v>
      </c>
      <c r="H81" s="34">
        <v>341</v>
      </c>
      <c r="I81" s="34">
        <v>341</v>
      </c>
      <c r="J81" s="88">
        <v>0</v>
      </c>
      <c r="K81" s="88">
        <v>250000</v>
      </c>
      <c r="L81" s="88">
        <v>250000</v>
      </c>
      <c r="M81" s="99">
        <f t="shared" si="20"/>
        <v>100</v>
      </c>
      <c r="N81" s="87">
        <f t="shared" si="21"/>
        <v>100</v>
      </c>
      <c r="O81" s="56">
        <v>90</v>
      </c>
      <c r="P81" s="56">
        <v>90</v>
      </c>
      <c r="Q81" s="34">
        <v>1055</v>
      </c>
      <c r="R81" s="87">
        <f t="shared" si="22"/>
        <v>100</v>
      </c>
      <c r="S81" s="87">
        <f t="shared" si="23"/>
        <v>100</v>
      </c>
      <c r="T81" s="87">
        <f t="shared" si="24"/>
        <v>100</v>
      </c>
      <c r="U81" s="89" t="s">
        <v>682</v>
      </c>
    </row>
    <row r="82" spans="1:21" ht="50.1" customHeight="1" x14ac:dyDescent="0.3">
      <c r="A82" s="85">
        <v>59</v>
      </c>
      <c r="B82" s="179"/>
      <c r="C82" s="193" t="s">
        <v>669</v>
      </c>
      <c r="D82" s="193"/>
      <c r="E82" s="34" t="s">
        <v>441</v>
      </c>
      <c r="F82" s="98" t="s">
        <v>410</v>
      </c>
      <c r="G82" s="98" t="s">
        <v>408</v>
      </c>
      <c r="H82" s="34">
        <v>300</v>
      </c>
      <c r="I82" s="34">
        <v>300</v>
      </c>
      <c r="J82" s="88">
        <v>0</v>
      </c>
      <c r="K82" s="88">
        <v>250000</v>
      </c>
      <c r="L82" s="88">
        <v>250000</v>
      </c>
      <c r="M82" s="99">
        <f t="shared" si="20"/>
        <v>100</v>
      </c>
      <c r="N82" s="87">
        <f t="shared" si="21"/>
        <v>100</v>
      </c>
      <c r="O82" s="56">
        <v>90</v>
      </c>
      <c r="P82" s="56">
        <v>90</v>
      </c>
      <c r="Q82" s="34">
        <v>1985</v>
      </c>
      <c r="R82" s="87">
        <f t="shared" si="22"/>
        <v>100</v>
      </c>
      <c r="S82" s="87">
        <f t="shared" si="23"/>
        <v>100</v>
      </c>
      <c r="T82" s="87">
        <f t="shared" si="24"/>
        <v>100</v>
      </c>
      <c r="U82" s="89" t="s">
        <v>683</v>
      </c>
    </row>
    <row r="83" spans="1:21" ht="50.1" customHeight="1" x14ac:dyDescent="0.3">
      <c r="A83" s="85">
        <v>60</v>
      </c>
      <c r="B83" s="179"/>
      <c r="C83" s="193" t="s">
        <v>670</v>
      </c>
      <c r="D83" s="193"/>
      <c r="E83" s="34" t="s">
        <v>441</v>
      </c>
      <c r="F83" s="98" t="s">
        <v>410</v>
      </c>
      <c r="G83" s="98" t="s">
        <v>408</v>
      </c>
      <c r="H83" s="34">
        <v>441</v>
      </c>
      <c r="I83" s="34">
        <v>441</v>
      </c>
      <c r="J83" s="88">
        <v>0</v>
      </c>
      <c r="K83" s="88">
        <v>400000</v>
      </c>
      <c r="L83" s="88">
        <v>400000</v>
      </c>
      <c r="M83" s="99">
        <f t="shared" si="20"/>
        <v>100</v>
      </c>
      <c r="N83" s="87">
        <f t="shared" si="21"/>
        <v>100</v>
      </c>
      <c r="O83" s="56">
        <v>90</v>
      </c>
      <c r="P83" s="56">
        <v>90</v>
      </c>
      <c r="Q83" s="34">
        <v>7494</v>
      </c>
      <c r="R83" s="87">
        <f t="shared" si="22"/>
        <v>100</v>
      </c>
      <c r="S83" s="87">
        <f t="shared" si="23"/>
        <v>100</v>
      </c>
      <c r="T83" s="87">
        <f t="shared" si="24"/>
        <v>100</v>
      </c>
      <c r="U83" s="89" t="s">
        <v>684</v>
      </c>
    </row>
    <row r="84" spans="1:21" ht="50.1" customHeight="1" x14ac:dyDescent="0.3">
      <c r="A84" s="85">
        <v>61</v>
      </c>
      <c r="B84" s="179"/>
      <c r="C84" s="193" t="s">
        <v>671</v>
      </c>
      <c r="D84" s="193"/>
      <c r="E84" s="34" t="s">
        <v>441</v>
      </c>
      <c r="F84" s="98" t="s">
        <v>410</v>
      </c>
      <c r="G84" s="98" t="s">
        <v>408</v>
      </c>
      <c r="H84" s="34">
        <v>308</v>
      </c>
      <c r="I84" s="34">
        <v>308</v>
      </c>
      <c r="J84" s="88">
        <v>0</v>
      </c>
      <c r="K84" s="88">
        <v>250000</v>
      </c>
      <c r="L84" s="88">
        <v>250000</v>
      </c>
      <c r="M84" s="99">
        <f t="shared" si="20"/>
        <v>100</v>
      </c>
      <c r="N84" s="87">
        <f t="shared" si="21"/>
        <v>100</v>
      </c>
      <c r="O84" s="56">
        <v>90</v>
      </c>
      <c r="P84" s="56">
        <v>90</v>
      </c>
      <c r="Q84" s="34">
        <v>7494</v>
      </c>
      <c r="R84" s="87">
        <f t="shared" si="22"/>
        <v>100</v>
      </c>
      <c r="S84" s="87">
        <f t="shared" si="23"/>
        <v>100</v>
      </c>
      <c r="T84" s="87">
        <f t="shared" si="24"/>
        <v>100</v>
      </c>
      <c r="U84" s="89" t="s">
        <v>685</v>
      </c>
    </row>
    <row r="85" spans="1:21" ht="50.1" customHeight="1" x14ac:dyDescent="0.3">
      <c r="A85" s="85">
        <v>62</v>
      </c>
      <c r="B85" s="179"/>
      <c r="C85" s="193" t="s">
        <v>672</v>
      </c>
      <c r="D85" s="193"/>
      <c r="E85" s="34" t="s">
        <v>441</v>
      </c>
      <c r="F85" s="98" t="s">
        <v>410</v>
      </c>
      <c r="G85" s="98" t="s">
        <v>408</v>
      </c>
      <c r="H85" s="34">
        <v>333</v>
      </c>
      <c r="I85" s="34">
        <v>333</v>
      </c>
      <c r="J85" s="88">
        <v>0</v>
      </c>
      <c r="K85" s="88">
        <v>250000</v>
      </c>
      <c r="L85" s="88">
        <v>250000</v>
      </c>
      <c r="M85" s="99">
        <f t="shared" si="20"/>
        <v>100</v>
      </c>
      <c r="N85" s="87">
        <f t="shared" si="21"/>
        <v>100</v>
      </c>
      <c r="O85" s="56">
        <v>90</v>
      </c>
      <c r="P85" s="56">
        <v>90</v>
      </c>
      <c r="Q85" s="34">
        <v>7494</v>
      </c>
      <c r="R85" s="87">
        <f t="shared" si="22"/>
        <v>100</v>
      </c>
      <c r="S85" s="87">
        <f t="shared" si="23"/>
        <v>100</v>
      </c>
      <c r="T85" s="87">
        <f t="shared" si="24"/>
        <v>100</v>
      </c>
      <c r="U85" s="89" t="s">
        <v>686</v>
      </c>
    </row>
    <row r="86" spans="1:21" ht="50.1" customHeight="1" x14ac:dyDescent="0.3">
      <c r="A86" s="85">
        <v>63</v>
      </c>
      <c r="B86" s="179"/>
      <c r="C86" s="193" t="s">
        <v>673</v>
      </c>
      <c r="D86" s="193"/>
      <c r="E86" s="34" t="s">
        <v>441</v>
      </c>
      <c r="F86" s="98" t="s">
        <v>410</v>
      </c>
      <c r="G86" s="98" t="s">
        <v>408</v>
      </c>
      <c r="H86" s="34">
        <v>335</v>
      </c>
      <c r="I86" s="34">
        <v>335</v>
      </c>
      <c r="J86" s="88">
        <v>0</v>
      </c>
      <c r="K86" s="88">
        <v>250000</v>
      </c>
      <c r="L86" s="88">
        <v>250000</v>
      </c>
      <c r="M86" s="99">
        <f t="shared" si="20"/>
        <v>100</v>
      </c>
      <c r="N86" s="87">
        <f t="shared" si="21"/>
        <v>100</v>
      </c>
      <c r="O86" s="56">
        <v>90</v>
      </c>
      <c r="P86" s="56">
        <v>90</v>
      </c>
      <c r="Q86" s="34">
        <v>7494</v>
      </c>
      <c r="R86" s="87">
        <f t="shared" si="22"/>
        <v>100</v>
      </c>
      <c r="S86" s="87">
        <f t="shared" si="23"/>
        <v>100</v>
      </c>
      <c r="T86" s="87">
        <f t="shared" si="24"/>
        <v>100</v>
      </c>
      <c r="U86" s="89" t="s">
        <v>687</v>
      </c>
    </row>
    <row r="87" spans="1:21" ht="50.1" customHeight="1" x14ac:dyDescent="0.3">
      <c r="A87" s="85">
        <v>64</v>
      </c>
      <c r="B87" s="179"/>
      <c r="C87" s="193" t="s">
        <v>674</v>
      </c>
      <c r="D87" s="193"/>
      <c r="E87" s="34" t="s">
        <v>441</v>
      </c>
      <c r="F87" s="98" t="s">
        <v>410</v>
      </c>
      <c r="G87" s="98" t="s">
        <v>408</v>
      </c>
      <c r="H87" s="34">
        <v>390</v>
      </c>
      <c r="I87" s="34">
        <v>390</v>
      </c>
      <c r="J87" s="88">
        <v>0</v>
      </c>
      <c r="K87" s="88">
        <v>300000</v>
      </c>
      <c r="L87" s="88">
        <v>300000</v>
      </c>
      <c r="M87" s="99">
        <f t="shared" si="20"/>
        <v>100</v>
      </c>
      <c r="N87" s="87">
        <f t="shared" si="21"/>
        <v>100</v>
      </c>
      <c r="O87" s="56">
        <v>90</v>
      </c>
      <c r="P87" s="56">
        <v>90</v>
      </c>
      <c r="Q87" s="34">
        <v>1985</v>
      </c>
      <c r="R87" s="87">
        <f t="shared" si="22"/>
        <v>100</v>
      </c>
      <c r="S87" s="87">
        <f t="shared" si="23"/>
        <v>100</v>
      </c>
      <c r="T87" s="87">
        <f t="shared" si="24"/>
        <v>100</v>
      </c>
      <c r="U87" s="89" t="s">
        <v>688</v>
      </c>
    </row>
    <row r="88" spans="1:21" ht="50.1" customHeight="1" x14ac:dyDescent="0.3">
      <c r="A88" s="85">
        <v>65</v>
      </c>
      <c r="B88" s="179"/>
      <c r="C88" s="193" t="s">
        <v>675</v>
      </c>
      <c r="D88" s="193"/>
      <c r="E88" s="34" t="s">
        <v>441</v>
      </c>
      <c r="F88" s="98" t="s">
        <v>410</v>
      </c>
      <c r="G88" s="98" t="s">
        <v>408</v>
      </c>
      <c r="H88" s="34">
        <v>300</v>
      </c>
      <c r="I88" s="34">
        <v>300</v>
      </c>
      <c r="J88" s="88">
        <v>0</v>
      </c>
      <c r="K88" s="88">
        <v>250000</v>
      </c>
      <c r="L88" s="88">
        <v>250000</v>
      </c>
      <c r="M88" s="99">
        <f t="shared" si="20"/>
        <v>100</v>
      </c>
      <c r="N88" s="87">
        <f t="shared" si="21"/>
        <v>100</v>
      </c>
      <c r="O88" s="56">
        <v>90</v>
      </c>
      <c r="P88" s="56">
        <v>90</v>
      </c>
      <c r="Q88" s="34">
        <v>7494</v>
      </c>
      <c r="R88" s="87">
        <f t="shared" si="22"/>
        <v>100</v>
      </c>
      <c r="S88" s="87">
        <f t="shared" si="23"/>
        <v>100</v>
      </c>
      <c r="T88" s="87">
        <f t="shared" si="24"/>
        <v>100</v>
      </c>
      <c r="U88" s="89" t="s">
        <v>689</v>
      </c>
    </row>
    <row r="89" spans="1:21" ht="50.1" customHeight="1" x14ac:dyDescent="0.3">
      <c r="A89" s="85">
        <v>66</v>
      </c>
      <c r="B89" s="179"/>
      <c r="C89" s="209" t="s">
        <v>380</v>
      </c>
      <c r="D89" s="209"/>
      <c r="E89" s="34" t="s">
        <v>442</v>
      </c>
      <c r="F89" s="98" t="s">
        <v>410</v>
      </c>
      <c r="G89" s="98" t="s">
        <v>407</v>
      </c>
      <c r="H89" s="34">
        <v>2137</v>
      </c>
      <c r="I89" s="34">
        <v>2137</v>
      </c>
      <c r="J89" s="86">
        <v>467047.55</v>
      </c>
      <c r="K89" s="88">
        <v>0</v>
      </c>
      <c r="L89" s="88">
        <v>467047.55</v>
      </c>
      <c r="M89" s="99">
        <f t="shared" ref="M89:M115" si="25">I89/H89*100</f>
        <v>100</v>
      </c>
      <c r="N89" s="87">
        <f t="shared" si="4"/>
        <v>100</v>
      </c>
      <c r="O89" s="56">
        <v>90</v>
      </c>
      <c r="P89" s="56">
        <v>90</v>
      </c>
      <c r="Q89" s="34">
        <v>7494</v>
      </c>
      <c r="R89" s="87">
        <f t="shared" ref="R89:R115" si="26">IFERROR((I89/H89)*100,0)</f>
        <v>100</v>
      </c>
      <c r="S89" s="87">
        <f t="shared" ref="S89:S115" si="27">IFERROR((P89/O89)*100,0)</f>
        <v>100</v>
      </c>
      <c r="T89" s="87">
        <f t="shared" si="3"/>
        <v>100</v>
      </c>
      <c r="U89" s="35" t="s">
        <v>612</v>
      </c>
    </row>
    <row r="90" spans="1:21" ht="50.1" customHeight="1" x14ac:dyDescent="0.3">
      <c r="A90" s="85">
        <v>67</v>
      </c>
      <c r="B90" s="179"/>
      <c r="C90" s="209" t="s">
        <v>381</v>
      </c>
      <c r="D90" s="209"/>
      <c r="E90" s="34" t="s">
        <v>442</v>
      </c>
      <c r="F90" s="98" t="s">
        <v>410</v>
      </c>
      <c r="G90" s="98" t="s">
        <v>407</v>
      </c>
      <c r="H90" s="34">
        <v>4771</v>
      </c>
      <c r="I90" s="34">
        <v>4771</v>
      </c>
      <c r="J90" s="86">
        <v>1053936.51</v>
      </c>
      <c r="K90" s="88">
        <v>0</v>
      </c>
      <c r="L90" s="88">
        <v>1053936.51</v>
      </c>
      <c r="M90" s="99">
        <f t="shared" si="25"/>
        <v>100</v>
      </c>
      <c r="N90" s="87">
        <f t="shared" si="4"/>
        <v>100</v>
      </c>
      <c r="O90" s="56">
        <v>90</v>
      </c>
      <c r="P90" s="56">
        <v>90</v>
      </c>
      <c r="Q90" s="34">
        <v>7494</v>
      </c>
      <c r="R90" s="87">
        <f t="shared" si="26"/>
        <v>100</v>
      </c>
      <c r="S90" s="87">
        <f t="shared" si="27"/>
        <v>100</v>
      </c>
      <c r="T90" s="87">
        <f t="shared" si="3"/>
        <v>100</v>
      </c>
      <c r="U90" s="35" t="s">
        <v>613</v>
      </c>
    </row>
    <row r="91" spans="1:21" ht="50.1" customHeight="1" x14ac:dyDescent="0.3">
      <c r="A91" s="85">
        <v>68</v>
      </c>
      <c r="B91" s="179"/>
      <c r="C91" s="209" t="s">
        <v>382</v>
      </c>
      <c r="D91" s="209"/>
      <c r="E91" s="34" t="s">
        <v>442</v>
      </c>
      <c r="F91" s="98" t="s">
        <v>410</v>
      </c>
      <c r="G91" s="98" t="s">
        <v>407</v>
      </c>
      <c r="H91" s="34">
        <v>4431</v>
      </c>
      <c r="I91" s="34">
        <v>4431</v>
      </c>
      <c r="J91" s="86">
        <v>958741.46</v>
      </c>
      <c r="K91" s="88">
        <v>0.01</v>
      </c>
      <c r="L91" s="88">
        <v>958741.47</v>
      </c>
      <c r="M91" s="99">
        <f t="shared" si="25"/>
        <v>100</v>
      </c>
      <c r="N91" s="87">
        <f t="shared" si="4"/>
        <v>100</v>
      </c>
      <c r="O91" s="56">
        <v>90</v>
      </c>
      <c r="P91" s="56">
        <v>90</v>
      </c>
      <c r="Q91" s="34">
        <v>525</v>
      </c>
      <c r="R91" s="87">
        <f t="shared" si="26"/>
        <v>100</v>
      </c>
      <c r="S91" s="87">
        <f t="shared" si="27"/>
        <v>100</v>
      </c>
      <c r="T91" s="87">
        <f t="shared" si="3"/>
        <v>100</v>
      </c>
      <c r="U91" s="35" t="s">
        <v>614</v>
      </c>
    </row>
    <row r="92" spans="1:21" ht="50.1" customHeight="1" x14ac:dyDescent="0.3">
      <c r="A92" s="85">
        <v>69</v>
      </c>
      <c r="B92" s="179"/>
      <c r="C92" s="209" t="s">
        <v>383</v>
      </c>
      <c r="D92" s="209"/>
      <c r="E92" s="34" t="s">
        <v>442</v>
      </c>
      <c r="F92" s="98" t="s">
        <v>410</v>
      </c>
      <c r="G92" s="98" t="s">
        <v>407</v>
      </c>
      <c r="H92" s="34">
        <v>2200</v>
      </c>
      <c r="I92" s="34">
        <v>2200</v>
      </c>
      <c r="J92" s="86">
        <v>540000</v>
      </c>
      <c r="K92" s="88">
        <v>0</v>
      </c>
      <c r="L92" s="88">
        <v>540000</v>
      </c>
      <c r="M92" s="99">
        <f t="shared" si="25"/>
        <v>100</v>
      </c>
      <c r="N92" s="87">
        <f t="shared" si="4"/>
        <v>100</v>
      </c>
      <c r="O92" s="56">
        <v>90</v>
      </c>
      <c r="P92" s="56">
        <v>90</v>
      </c>
      <c r="Q92" s="34">
        <v>1387</v>
      </c>
      <c r="R92" s="87">
        <f t="shared" si="26"/>
        <v>100</v>
      </c>
      <c r="S92" s="87">
        <f t="shared" si="27"/>
        <v>100</v>
      </c>
      <c r="T92" s="87">
        <f t="shared" si="3"/>
        <v>100</v>
      </c>
      <c r="U92" s="35" t="s">
        <v>615</v>
      </c>
    </row>
    <row r="93" spans="1:21" ht="50.1" customHeight="1" x14ac:dyDescent="0.3">
      <c r="A93" s="85">
        <v>70</v>
      </c>
      <c r="B93" s="179"/>
      <c r="C93" s="209" t="s">
        <v>384</v>
      </c>
      <c r="D93" s="209"/>
      <c r="E93" s="34" t="s">
        <v>442</v>
      </c>
      <c r="F93" s="98" t="s">
        <v>410</v>
      </c>
      <c r="G93" s="98" t="s">
        <v>407</v>
      </c>
      <c r="H93" s="34">
        <v>2200</v>
      </c>
      <c r="I93" s="34">
        <v>2200</v>
      </c>
      <c r="J93" s="86">
        <v>540000</v>
      </c>
      <c r="K93" s="88">
        <v>0</v>
      </c>
      <c r="L93" s="88">
        <v>540000</v>
      </c>
      <c r="M93" s="99">
        <f t="shared" si="25"/>
        <v>100</v>
      </c>
      <c r="N93" s="87">
        <f t="shared" si="4"/>
        <v>100</v>
      </c>
      <c r="O93" s="56">
        <v>90</v>
      </c>
      <c r="P93" s="56">
        <v>90</v>
      </c>
      <c r="Q93" s="34">
        <v>525</v>
      </c>
      <c r="R93" s="87">
        <f t="shared" si="26"/>
        <v>100</v>
      </c>
      <c r="S93" s="87">
        <f t="shared" si="27"/>
        <v>100</v>
      </c>
      <c r="T93" s="87">
        <f t="shared" si="3"/>
        <v>100</v>
      </c>
      <c r="U93" s="35" t="s">
        <v>616</v>
      </c>
    </row>
    <row r="94" spans="1:21" ht="50.1" customHeight="1" x14ac:dyDescent="0.3">
      <c r="A94" s="85">
        <v>71</v>
      </c>
      <c r="B94" s="179"/>
      <c r="C94" s="209" t="s">
        <v>385</v>
      </c>
      <c r="D94" s="209"/>
      <c r="E94" s="34" t="s">
        <v>442</v>
      </c>
      <c r="F94" s="98" t="s">
        <v>410</v>
      </c>
      <c r="G94" s="98" t="s">
        <v>407</v>
      </c>
      <c r="H94" s="34">
        <v>2200</v>
      </c>
      <c r="I94" s="34">
        <v>2200</v>
      </c>
      <c r="J94" s="86">
        <v>540000</v>
      </c>
      <c r="K94" s="88">
        <v>0</v>
      </c>
      <c r="L94" s="88">
        <v>540000</v>
      </c>
      <c r="M94" s="99">
        <f t="shared" si="25"/>
        <v>100</v>
      </c>
      <c r="N94" s="87">
        <f t="shared" si="4"/>
        <v>100</v>
      </c>
      <c r="O94" s="56">
        <v>90</v>
      </c>
      <c r="P94" s="56">
        <v>90</v>
      </c>
      <c r="Q94" s="34">
        <v>1406</v>
      </c>
      <c r="R94" s="87">
        <f t="shared" si="26"/>
        <v>100</v>
      </c>
      <c r="S94" s="87">
        <f t="shared" si="27"/>
        <v>100</v>
      </c>
      <c r="T94" s="87">
        <f t="shared" si="3"/>
        <v>100</v>
      </c>
      <c r="U94" s="35" t="s">
        <v>617</v>
      </c>
    </row>
    <row r="95" spans="1:21" ht="50.1" customHeight="1" x14ac:dyDescent="0.3">
      <c r="A95" s="85">
        <v>72</v>
      </c>
      <c r="B95" s="179"/>
      <c r="C95" s="209" t="s">
        <v>386</v>
      </c>
      <c r="D95" s="209"/>
      <c r="E95" s="34" t="s">
        <v>442</v>
      </c>
      <c r="F95" s="98" t="s">
        <v>410</v>
      </c>
      <c r="G95" s="98" t="s">
        <v>407</v>
      </c>
      <c r="H95" s="34">
        <v>2200</v>
      </c>
      <c r="I95" s="34">
        <v>2200</v>
      </c>
      <c r="J95" s="86">
        <v>540000</v>
      </c>
      <c r="K95" s="88">
        <v>0</v>
      </c>
      <c r="L95" s="88">
        <v>540000</v>
      </c>
      <c r="M95" s="99">
        <f t="shared" si="25"/>
        <v>100</v>
      </c>
      <c r="N95" s="87">
        <f t="shared" si="4"/>
        <v>100</v>
      </c>
      <c r="O95" s="56">
        <v>90</v>
      </c>
      <c r="P95" s="56">
        <v>90</v>
      </c>
      <c r="Q95" s="34">
        <v>1055</v>
      </c>
      <c r="R95" s="87">
        <f t="shared" si="26"/>
        <v>100</v>
      </c>
      <c r="S95" s="87">
        <f t="shared" si="27"/>
        <v>100</v>
      </c>
      <c r="T95" s="87">
        <f t="shared" si="3"/>
        <v>100</v>
      </c>
      <c r="U95" s="35" t="s">
        <v>618</v>
      </c>
    </row>
    <row r="96" spans="1:21" ht="50.1" customHeight="1" x14ac:dyDescent="0.3">
      <c r="A96" s="85">
        <v>73</v>
      </c>
      <c r="B96" s="179"/>
      <c r="C96" s="209" t="s">
        <v>387</v>
      </c>
      <c r="D96" s="209"/>
      <c r="E96" s="34" t="s">
        <v>442</v>
      </c>
      <c r="F96" s="98" t="s">
        <v>410</v>
      </c>
      <c r="G96" s="98" t="s">
        <v>407</v>
      </c>
      <c r="H96" s="34">
        <v>1980</v>
      </c>
      <c r="I96" s="34">
        <v>0</v>
      </c>
      <c r="J96" s="86">
        <v>366212.03</v>
      </c>
      <c r="K96" s="88">
        <v>-366212.03</v>
      </c>
      <c r="L96" s="88">
        <v>0</v>
      </c>
      <c r="M96" s="99">
        <f t="shared" si="25"/>
        <v>0</v>
      </c>
      <c r="N96" s="87">
        <f t="shared" si="4"/>
        <v>0</v>
      </c>
      <c r="O96" s="56">
        <v>0</v>
      </c>
      <c r="P96" s="56">
        <v>0</v>
      </c>
      <c r="Q96" s="34">
        <v>130</v>
      </c>
      <c r="R96" s="87">
        <f t="shared" si="26"/>
        <v>0</v>
      </c>
      <c r="S96" s="87">
        <f t="shared" si="27"/>
        <v>0</v>
      </c>
      <c r="T96" s="87">
        <f t="shared" si="3"/>
        <v>0</v>
      </c>
      <c r="U96" s="35" t="s">
        <v>619</v>
      </c>
    </row>
    <row r="97" spans="1:21" ht="50.1" customHeight="1" x14ac:dyDescent="0.3">
      <c r="A97" s="85">
        <v>74</v>
      </c>
      <c r="B97" s="179"/>
      <c r="C97" s="209" t="s">
        <v>388</v>
      </c>
      <c r="D97" s="209"/>
      <c r="E97" s="34" t="s">
        <v>442</v>
      </c>
      <c r="F97" s="98" t="s">
        <v>410</v>
      </c>
      <c r="G97" s="98" t="s">
        <v>407</v>
      </c>
      <c r="H97" s="34">
        <v>2000</v>
      </c>
      <c r="I97" s="34">
        <v>2000</v>
      </c>
      <c r="J97" s="86">
        <v>496639.4</v>
      </c>
      <c r="K97" s="88">
        <v>0</v>
      </c>
      <c r="L97" s="88">
        <v>496639.4</v>
      </c>
      <c r="M97" s="99">
        <f t="shared" si="25"/>
        <v>100</v>
      </c>
      <c r="N97" s="87">
        <f t="shared" si="4"/>
        <v>100</v>
      </c>
      <c r="O97" s="56">
        <v>90</v>
      </c>
      <c r="P97" s="56">
        <v>90</v>
      </c>
      <c r="Q97" s="34">
        <v>7494</v>
      </c>
      <c r="R97" s="87">
        <f t="shared" si="26"/>
        <v>100</v>
      </c>
      <c r="S97" s="87">
        <f t="shared" si="27"/>
        <v>100</v>
      </c>
      <c r="T97" s="87">
        <f t="shared" si="3"/>
        <v>100</v>
      </c>
      <c r="U97" s="35" t="s">
        <v>620</v>
      </c>
    </row>
    <row r="98" spans="1:21" ht="50.1" customHeight="1" x14ac:dyDescent="0.3">
      <c r="A98" s="85">
        <v>75</v>
      </c>
      <c r="B98" s="179"/>
      <c r="C98" s="209" t="s">
        <v>389</v>
      </c>
      <c r="D98" s="209"/>
      <c r="E98" s="34" t="s">
        <v>442</v>
      </c>
      <c r="F98" s="98" t="s">
        <v>410</v>
      </c>
      <c r="G98" s="98" t="s">
        <v>407</v>
      </c>
      <c r="H98" s="34">
        <v>2000</v>
      </c>
      <c r="I98" s="34">
        <v>2000</v>
      </c>
      <c r="J98" s="86">
        <v>400000</v>
      </c>
      <c r="K98" s="88">
        <v>0</v>
      </c>
      <c r="L98" s="88">
        <v>400000</v>
      </c>
      <c r="M98" s="99">
        <f t="shared" si="25"/>
        <v>100</v>
      </c>
      <c r="N98" s="87">
        <f t="shared" si="4"/>
        <v>100</v>
      </c>
      <c r="O98" s="56">
        <v>90</v>
      </c>
      <c r="P98" s="56">
        <v>90</v>
      </c>
      <c r="Q98" s="34">
        <v>1985</v>
      </c>
      <c r="R98" s="87">
        <f t="shared" si="26"/>
        <v>100</v>
      </c>
      <c r="S98" s="87">
        <f t="shared" si="27"/>
        <v>100</v>
      </c>
      <c r="T98" s="87">
        <f t="shared" si="3"/>
        <v>100</v>
      </c>
      <c r="U98" s="35" t="s">
        <v>621</v>
      </c>
    </row>
    <row r="99" spans="1:21" ht="50.1" customHeight="1" x14ac:dyDescent="0.3">
      <c r="A99" s="85">
        <v>76</v>
      </c>
      <c r="B99" s="179"/>
      <c r="C99" s="210" t="s">
        <v>397</v>
      </c>
      <c r="D99" s="210"/>
      <c r="E99" s="34" t="s">
        <v>442</v>
      </c>
      <c r="F99" s="98" t="s">
        <v>410</v>
      </c>
      <c r="G99" s="98" t="s">
        <v>407</v>
      </c>
      <c r="H99" s="34">
        <v>2100</v>
      </c>
      <c r="I99" s="34">
        <v>0</v>
      </c>
      <c r="J99" s="86">
        <v>476100</v>
      </c>
      <c r="K99" s="88">
        <v>-476100</v>
      </c>
      <c r="L99" s="88">
        <v>0</v>
      </c>
      <c r="M99" s="99">
        <f>I99/H99*100</f>
        <v>0</v>
      </c>
      <c r="N99" s="87">
        <f>IFERROR((L99/(J99+K99))*100,0)</f>
        <v>0</v>
      </c>
      <c r="O99" s="56">
        <v>0</v>
      </c>
      <c r="P99" s="56">
        <v>0</v>
      </c>
      <c r="Q99" s="34">
        <v>15442</v>
      </c>
      <c r="R99" s="87">
        <f>IFERROR((I99/H99)*100,0)</f>
        <v>0</v>
      </c>
      <c r="S99" s="87">
        <f>IFERROR((P99/O99)*100,0)</f>
        <v>0</v>
      </c>
      <c r="T99" s="87">
        <f>IFERROR((L99/(J99+K99))*100,0)</f>
        <v>0</v>
      </c>
      <c r="U99" s="35" t="s">
        <v>622</v>
      </c>
    </row>
    <row r="100" spans="1:21" ht="50.1" customHeight="1" x14ac:dyDescent="0.3">
      <c r="A100" s="85">
        <v>77</v>
      </c>
      <c r="B100" s="179"/>
      <c r="C100" s="193" t="s">
        <v>623</v>
      </c>
      <c r="D100" s="193"/>
      <c r="E100" s="34" t="s">
        <v>442</v>
      </c>
      <c r="F100" s="98" t="s">
        <v>410</v>
      </c>
      <c r="G100" s="98" t="s">
        <v>407</v>
      </c>
      <c r="H100" s="34">
        <v>2800</v>
      </c>
      <c r="I100" s="34">
        <v>2800</v>
      </c>
      <c r="J100" s="88">
        <v>0</v>
      </c>
      <c r="K100" s="88">
        <v>640303.9</v>
      </c>
      <c r="L100" s="88">
        <v>640303.9</v>
      </c>
      <c r="M100" s="99">
        <f t="shared" ref="M100:M105" si="28">I100/H100*100</f>
        <v>100</v>
      </c>
      <c r="N100" s="87">
        <f t="shared" ref="N100:N105" si="29">IFERROR((L100/(J100+K100))*100,0)</f>
        <v>100</v>
      </c>
      <c r="O100" s="56">
        <v>90</v>
      </c>
      <c r="P100" s="56">
        <v>90</v>
      </c>
      <c r="Q100" s="34">
        <v>7494</v>
      </c>
      <c r="R100" s="87">
        <f t="shared" ref="R100:R105" si="30">IFERROR((I100/H100)*100,0)</f>
        <v>100</v>
      </c>
      <c r="S100" s="87">
        <f t="shared" ref="S100:S105" si="31">IFERROR((P100/O100)*100,0)</f>
        <v>100</v>
      </c>
      <c r="T100" s="87">
        <f t="shared" ref="T100:T105" si="32">IFERROR((L100/(J100+K100))*100,0)</f>
        <v>100</v>
      </c>
      <c r="U100" s="89" t="s">
        <v>629</v>
      </c>
    </row>
    <row r="101" spans="1:21" ht="50.1" customHeight="1" x14ac:dyDescent="0.3">
      <c r="A101" s="85">
        <v>78</v>
      </c>
      <c r="B101" s="179"/>
      <c r="C101" s="193" t="s">
        <v>624</v>
      </c>
      <c r="D101" s="193"/>
      <c r="E101" s="34" t="s">
        <v>727</v>
      </c>
      <c r="F101" s="98" t="s">
        <v>410</v>
      </c>
      <c r="G101" s="98" t="s">
        <v>408</v>
      </c>
      <c r="H101" s="34">
        <v>1</v>
      </c>
      <c r="I101" s="34">
        <v>1</v>
      </c>
      <c r="J101" s="88">
        <v>0</v>
      </c>
      <c r="K101" s="88">
        <v>300000</v>
      </c>
      <c r="L101" s="88">
        <v>300000</v>
      </c>
      <c r="M101" s="99">
        <f t="shared" si="28"/>
        <v>100</v>
      </c>
      <c r="N101" s="87">
        <f t="shared" si="29"/>
        <v>100</v>
      </c>
      <c r="O101" s="56">
        <v>90</v>
      </c>
      <c r="P101" s="56">
        <v>90</v>
      </c>
      <c r="Q101" s="34">
        <v>1985</v>
      </c>
      <c r="R101" s="87">
        <f t="shared" si="30"/>
        <v>100</v>
      </c>
      <c r="S101" s="87">
        <f t="shared" si="31"/>
        <v>100</v>
      </c>
      <c r="T101" s="87">
        <f t="shared" si="32"/>
        <v>100</v>
      </c>
      <c r="U101" s="89" t="s">
        <v>630</v>
      </c>
    </row>
    <row r="102" spans="1:21" ht="50.1" customHeight="1" x14ac:dyDescent="0.3">
      <c r="A102" s="85">
        <v>79</v>
      </c>
      <c r="B102" s="179"/>
      <c r="C102" s="193" t="s">
        <v>625</v>
      </c>
      <c r="D102" s="193"/>
      <c r="E102" s="34" t="s">
        <v>442</v>
      </c>
      <c r="F102" s="98" t="s">
        <v>410</v>
      </c>
      <c r="G102" s="98" t="s">
        <v>407</v>
      </c>
      <c r="H102" s="34">
        <v>1800</v>
      </c>
      <c r="I102" s="34">
        <v>1800</v>
      </c>
      <c r="J102" s="88">
        <v>0</v>
      </c>
      <c r="K102" s="88">
        <v>372530</v>
      </c>
      <c r="L102" s="88">
        <v>372530</v>
      </c>
      <c r="M102" s="99">
        <f t="shared" si="28"/>
        <v>100</v>
      </c>
      <c r="N102" s="87">
        <f t="shared" si="29"/>
        <v>100</v>
      </c>
      <c r="O102" s="56">
        <v>90</v>
      </c>
      <c r="P102" s="56">
        <v>90</v>
      </c>
      <c r="Q102" s="34">
        <v>161</v>
      </c>
      <c r="R102" s="87">
        <f t="shared" si="30"/>
        <v>100</v>
      </c>
      <c r="S102" s="87">
        <f t="shared" si="31"/>
        <v>100</v>
      </c>
      <c r="T102" s="87">
        <f t="shared" si="32"/>
        <v>100</v>
      </c>
      <c r="U102" s="89" t="s">
        <v>631</v>
      </c>
    </row>
    <row r="103" spans="1:21" ht="50.1" customHeight="1" x14ac:dyDescent="0.3">
      <c r="A103" s="85">
        <v>80</v>
      </c>
      <c r="B103" s="179"/>
      <c r="C103" s="193" t="s">
        <v>626</v>
      </c>
      <c r="D103" s="193"/>
      <c r="E103" s="34" t="s">
        <v>442</v>
      </c>
      <c r="F103" s="98" t="s">
        <v>410</v>
      </c>
      <c r="G103" s="98" t="s">
        <v>407</v>
      </c>
      <c r="H103" s="34">
        <v>1750</v>
      </c>
      <c r="I103" s="34">
        <v>1750</v>
      </c>
      <c r="J103" s="88">
        <v>0</v>
      </c>
      <c r="K103" s="88">
        <v>366212.03</v>
      </c>
      <c r="L103" s="88">
        <v>366212.03</v>
      </c>
      <c r="M103" s="99">
        <f t="shared" si="28"/>
        <v>100</v>
      </c>
      <c r="N103" s="87">
        <f t="shared" si="29"/>
        <v>100</v>
      </c>
      <c r="O103" s="56">
        <v>90</v>
      </c>
      <c r="P103" s="56">
        <v>90</v>
      </c>
      <c r="Q103" s="34">
        <v>1387</v>
      </c>
      <c r="R103" s="87">
        <f t="shared" si="30"/>
        <v>100</v>
      </c>
      <c r="S103" s="87">
        <f t="shared" si="31"/>
        <v>100</v>
      </c>
      <c r="T103" s="87">
        <f t="shared" si="32"/>
        <v>100</v>
      </c>
      <c r="U103" s="89" t="s">
        <v>632</v>
      </c>
    </row>
    <row r="104" spans="1:21" ht="50.1" customHeight="1" x14ac:dyDescent="0.3">
      <c r="A104" s="85">
        <v>81</v>
      </c>
      <c r="B104" s="179"/>
      <c r="C104" s="193" t="s">
        <v>627</v>
      </c>
      <c r="D104" s="193"/>
      <c r="E104" s="34" t="s">
        <v>442</v>
      </c>
      <c r="F104" s="98" t="s">
        <v>410</v>
      </c>
      <c r="G104" s="98" t="s">
        <v>407</v>
      </c>
      <c r="H104" s="34">
        <v>2000</v>
      </c>
      <c r="I104" s="34">
        <v>2000</v>
      </c>
      <c r="J104" s="88">
        <v>0</v>
      </c>
      <c r="K104" s="88">
        <v>476100</v>
      </c>
      <c r="L104" s="88">
        <v>476100</v>
      </c>
      <c r="M104" s="99">
        <f t="shared" si="28"/>
        <v>100</v>
      </c>
      <c r="N104" s="87">
        <f t="shared" si="29"/>
        <v>100</v>
      </c>
      <c r="O104" s="56">
        <v>90</v>
      </c>
      <c r="P104" s="56">
        <v>90</v>
      </c>
      <c r="Q104" s="34">
        <v>7494</v>
      </c>
      <c r="R104" s="87">
        <f t="shared" si="30"/>
        <v>100</v>
      </c>
      <c r="S104" s="87">
        <f t="shared" si="31"/>
        <v>100</v>
      </c>
      <c r="T104" s="87">
        <f t="shared" si="32"/>
        <v>100</v>
      </c>
      <c r="U104" s="89" t="s">
        <v>633</v>
      </c>
    </row>
    <row r="105" spans="1:21" ht="50.1" customHeight="1" x14ac:dyDescent="0.3">
      <c r="A105" s="85">
        <v>82</v>
      </c>
      <c r="B105" s="179"/>
      <c r="C105" s="193" t="s">
        <v>628</v>
      </c>
      <c r="D105" s="193"/>
      <c r="E105" s="34" t="s">
        <v>442</v>
      </c>
      <c r="F105" s="98" t="s">
        <v>410</v>
      </c>
      <c r="G105" s="98" t="s">
        <v>407</v>
      </c>
      <c r="H105" s="34">
        <v>1750</v>
      </c>
      <c r="I105" s="34">
        <v>1750</v>
      </c>
      <c r="J105" s="88">
        <v>0</v>
      </c>
      <c r="K105" s="88">
        <v>342107.19</v>
      </c>
      <c r="L105" s="88">
        <v>339250.75</v>
      </c>
      <c r="M105" s="99">
        <f t="shared" si="28"/>
        <v>100</v>
      </c>
      <c r="N105" s="87">
        <f t="shared" si="29"/>
        <v>99.165045318106294</v>
      </c>
      <c r="O105" s="56">
        <v>90</v>
      </c>
      <c r="P105" s="56">
        <v>90</v>
      </c>
      <c r="Q105" s="34">
        <v>1055</v>
      </c>
      <c r="R105" s="87">
        <f t="shared" si="30"/>
        <v>100</v>
      </c>
      <c r="S105" s="87">
        <f t="shared" si="31"/>
        <v>100</v>
      </c>
      <c r="T105" s="87">
        <f t="shared" si="32"/>
        <v>99.165045318106294</v>
      </c>
      <c r="U105" s="89" t="s">
        <v>634</v>
      </c>
    </row>
    <row r="106" spans="1:21" ht="50.1" customHeight="1" x14ac:dyDescent="0.3">
      <c r="A106" s="85">
        <v>83</v>
      </c>
      <c r="B106" s="179"/>
      <c r="C106" s="209" t="s">
        <v>399</v>
      </c>
      <c r="D106" s="209"/>
      <c r="E106" s="34" t="s">
        <v>441</v>
      </c>
      <c r="F106" s="98" t="s">
        <v>412</v>
      </c>
      <c r="G106" s="98" t="s">
        <v>407</v>
      </c>
      <c r="H106" s="34">
        <v>1200</v>
      </c>
      <c r="I106" s="34">
        <v>0</v>
      </c>
      <c r="J106" s="86">
        <v>1000000</v>
      </c>
      <c r="K106" s="88">
        <v>-1000000</v>
      </c>
      <c r="L106" s="88">
        <v>0</v>
      </c>
      <c r="M106" s="99">
        <f t="shared" si="25"/>
        <v>0</v>
      </c>
      <c r="N106" s="87">
        <f t="shared" si="4"/>
        <v>0</v>
      </c>
      <c r="O106" s="56">
        <v>0</v>
      </c>
      <c r="P106" s="56">
        <v>0</v>
      </c>
      <c r="Q106" s="34">
        <v>0</v>
      </c>
      <c r="R106" s="87">
        <f t="shared" si="26"/>
        <v>0</v>
      </c>
      <c r="S106" s="87">
        <f t="shared" si="27"/>
        <v>0</v>
      </c>
      <c r="T106" s="87">
        <f t="shared" si="3"/>
        <v>0</v>
      </c>
      <c r="U106" s="35" t="s">
        <v>611</v>
      </c>
    </row>
    <row r="107" spans="1:21" ht="50.1" customHeight="1" x14ac:dyDescent="0.3">
      <c r="A107" s="85">
        <v>84</v>
      </c>
      <c r="B107" s="179"/>
      <c r="C107" s="210" t="s">
        <v>400</v>
      </c>
      <c r="D107" s="210"/>
      <c r="E107" s="34" t="s">
        <v>439</v>
      </c>
      <c r="F107" s="98" t="s">
        <v>413</v>
      </c>
      <c r="G107" s="98" t="s">
        <v>407</v>
      </c>
      <c r="H107" s="34">
        <v>1452</v>
      </c>
      <c r="I107" s="34">
        <v>1452</v>
      </c>
      <c r="J107" s="60">
        <v>790000</v>
      </c>
      <c r="K107" s="88">
        <v>0</v>
      </c>
      <c r="L107" s="88">
        <v>790000</v>
      </c>
      <c r="M107" s="99">
        <f t="shared" si="25"/>
        <v>100</v>
      </c>
      <c r="N107" s="87">
        <f t="shared" si="4"/>
        <v>100</v>
      </c>
      <c r="O107" s="56">
        <v>90</v>
      </c>
      <c r="P107" s="56">
        <v>90</v>
      </c>
      <c r="Q107" s="34">
        <v>1985</v>
      </c>
      <c r="R107" s="87">
        <f t="shared" si="26"/>
        <v>100</v>
      </c>
      <c r="S107" s="87">
        <f t="shared" si="27"/>
        <v>100</v>
      </c>
      <c r="T107" s="87">
        <f t="shared" si="3"/>
        <v>100</v>
      </c>
      <c r="U107" s="35" t="s">
        <v>588</v>
      </c>
    </row>
    <row r="108" spans="1:21" ht="50.1" customHeight="1" x14ac:dyDescent="0.3">
      <c r="A108" s="85">
        <v>85</v>
      </c>
      <c r="B108" s="179"/>
      <c r="C108" s="210" t="s">
        <v>401</v>
      </c>
      <c r="D108" s="210"/>
      <c r="E108" s="34" t="s">
        <v>439</v>
      </c>
      <c r="F108" s="98" t="s">
        <v>413</v>
      </c>
      <c r="G108" s="98" t="s">
        <v>407</v>
      </c>
      <c r="H108" s="34">
        <v>250</v>
      </c>
      <c r="I108" s="34">
        <v>0</v>
      </c>
      <c r="J108" s="60">
        <v>292530</v>
      </c>
      <c r="K108" s="88">
        <v>-292530</v>
      </c>
      <c r="L108" s="88">
        <v>0</v>
      </c>
      <c r="M108" s="99">
        <f t="shared" si="25"/>
        <v>0</v>
      </c>
      <c r="N108" s="87">
        <f t="shared" si="4"/>
        <v>0</v>
      </c>
      <c r="O108" s="56">
        <v>0</v>
      </c>
      <c r="P108" s="56">
        <v>0</v>
      </c>
      <c r="Q108" s="34">
        <v>0</v>
      </c>
      <c r="R108" s="87">
        <f t="shared" si="26"/>
        <v>0</v>
      </c>
      <c r="S108" s="87">
        <f t="shared" si="27"/>
        <v>0</v>
      </c>
      <c r="T108" s="87">
        <f t="shared" si="3"/>
        <v>0</v>
      </c>
      <c r="U108" s="35" t="s">
        <v>589</v>
      </c>
    </row>
    <row r="109" spans="1:21" ht="50.1" customHeight="1" x14ac:dyDescent="0.3">
      <c r="A109" s="85">
        <v>86</v>
      </c>
      <c r="B109" s="179"/>
      <c r="C109" s="210" t="s">
        <v>402</v>
      </c>
      <c r="D109" s="210"/>
      <c r="E109" s="34" t="s">
        <v>439</v>
      </c>
      <c r="F109" s="98" t="s">
        <v>413</v>
      </c>
      <c r="G109" s="98" t="s">
        <v>407</v>
      </c>
      <c r="H109" s="34">
        <v>250</v>
      </c>
      <c r="I109" s="34">
        <v>0</v>
      </c>
      <c r="J109" s="60">
        <v>376110</v>
      </c>
      <c r="K109" s="88">
        <v>-376110</v>
      </c>
      <c r="L109" s="88">
        <v>0</v>
      </c>
      <c r="M109" s="99">
        <f t="shared" si="25"/>
        <v>0</v>
      </c>
      <c r="N109" s="87">
        <f t="shared" si="4"/>
        <v>0</v>
      </c>
      <c r="O109" s="56">
        <v>0</v>
      </c>
      <c r="P109" s="56">
        <v>0</v>
      </c>
      <c r="Q109" s="34">
        <v>0</v>
      </c>
      <c r="R109" s="87">
        <f t="shared" si="26"/>
        <v>0</v>
      </c>
      <c r="S109" s="87">
        <f t="shared" si="27"/>
        <v>0</v>
      </c>
      <c r="T109" s="87">
        <f t="shared" si="3"/>
        <v>0</v>
      </c>
      <c r="U109" s="35" t="s">
        <v>590</v>
      </c>
    </row>
    <row r="110" spans="1:21" ht="50.1" customHeight="1" x14ac:dyDescent="0.3">
      <c r="A110" s="85">
        <v>87</v>
      </c>
      <c r="B110" s="179"/>
      <c r="C110" s="210" t="s">
        <v>403</v>
      </c>
      <c r="D110" s="210"/>
      <c r="E110" s="34" t="s">
        <v>439</v>
      </c>
      <c r="F110" s="98" t="s">
        <v>413</v>
      </c>
      <c r="G110" s="98" t="s">
        <v>407</v>
      </c>
      <c r="H110" s="34">
        <v>250</v>
      </c>
      <c r="I110" s="34">
        <v>0</v>
      </c>
      <c r="J110" s="60">
        <v>267387.28000000003</v>
      </c>
      <c r="K110" s="88">
        <v>-267387.28000000003</v>
      </c>
      <c r="L110" s="88">
        <v>0</v>
      </c>
      <c r="M110" s="99">
        <f t="shared" si="25"/>
        <v>0</v>
      </c>
      <c r="N110" s="87">
        <f t="shared" si="4"/>
        <v>0</v>
      </c>
      <c r="O110" s="56">
        <v>0</v>
      </c>
      <c r="P110" s="56">
        <v>0</v>
      </c>
      <c r="Q110" s="34">
        <v>0</v>
      </c>
      <c r="R110" s="87">
        <f t="shared" si="26"/>
        <v>0</v>
      </c>
      <c r="S110" s="87">
        <f t="shared" si="27"/>
        <v>0</v>
      </c>
      <c r="T110" s="87">
        <f t="shared" si="3"/>
        <v>0</v>
      </c>
      <c r="U110" s="35" t="s">
        <v>591</v>
      </c>
    </row>
    <row r="111" spans="1:21" ht="50.1" customHeight="1" x14ac:dyDescent="0.3">
      <c r="A111" s="85">
        <v>88</v>
      </c>
      <c r="B111" s="179"/>
      <c r="C111" s="210" t="s">
        <v>404</v>
      </c>
      <c r="D111" s="210"/>
      <c r="E111" s="34" t="s">
        <v>439</v>
      </c>
      <c r="F111" s="98" t="s">
        <v>413</v>
      </c>
      <c r="G111" s="98" t="s">
        <v>407</v>
      </c>
      <c r="H111" s="34">
        <v>250</v>
      </c>
      <c r="I111" s="34">
        <v>0</v>
      </c>
      <c r="J111" s="60">
        <v>417900</v>
      </c>
      <c r="K111" s="88">
        <v>-417900</v>
      </c>
      <c r="L111" s="88">
        <v>0</v>
      </c>
      <c r="M111" s="99">
        <f>I111/H111*100</f>
        <v>0</v>
      </c>
      <c r="N111" s="87">
        <f t="shared" si="4"/>
        <v>0</v>
      </c>
      <c r="O111" s="56">
        <v>0</v>
      </c>
      <c r="P111" s="56">
        <v>0</v>
      </c>
      <c r="Q111" s="34">
        <v>0</v>
      </c>
      <c r="R111" s="87">
        <f t="shared" si="26"/>
        <v>0</v>
      </c>
      <c r="S111" s="87">
        <f t="shared" si="27"/>
        <v>0</v>
      </c>
      <c r="T111" s="87">
        <f t="shared" si="3"/>
        <v>0</v>
      </c>
      <c r="U111" s="35" t="s">
        <v>592</v>
      </c>
    </row>
    <row r="112" spans="1:21" ht="50.1" customHeight="1" x14ac:dyDescent="0.3">
      <c r="A112" s="85">
        <v>89</v>
      </c>
      <c r="B112" s="179"/>
      <c r="C112" s="210" t="s">
        <v>405</v>
      </c>
      <c r="D112" s="210"/>
      <c r="E112" s="34" t="s">
        <v>439</v>
      </c>
      <c r="F112" s="98" t="s">
        <v>413</v>
      </c>
      <c r="G112" s="98" t="s">
        <v>407</v>
      </c>
      <c r="H112" s="34">
        <v>600</v>
      </c>
      <c r="I112" s="34">
        <v>600</v>
      </c>
      <c r="J112" s="60">
        <v>442974</v>
      </c>
      <c r="K112" s="88">
        <v>0</v>
      </c>
      <c r="L112" s="88">
        <v>442974</v>
      </c>
      <c r="M112" s="99">
        <f t="shared" si="25"/>
        <v>100</v>
      </c>
      <c r="N112" s="87">
        <f t="shared" si="4"/>
        <v>100</v>
      </c>
      <c r="O112" s="56">
        <v>90</v>
      </c>
      <c r="P112" s="56">
        <v>90</v>
      </c>
      <c r="Q112" s="34">
        <v>313</v>
      </c>
      <c r="R112" s="87">
        <f t="shared" si="26"/>
        <v>100</v>
      </c>
      <c r="S112" s="87">
        <f t="shared" si="27"/>
        <v>100</v>
      </c>
      <c r="T112" s="87">
        <f t="shared" si="3"/>
        <v>100</v>
      </c>
      <c r="U112" s="35" t="s">
        <v>593</v>
      </c>
    </row>
    <row r="113" spans="1:21" ht="50.1" customHeight="1" x14ac:dyDescent="0.3">
      <c r="A113" s="85">
        <v>90</v>
      </c>
      <c r="B113" s="179"/>
      <c r="C113" s="210" t="s">
        <v>594</v>
      </c>
      <c r="D113" s="210"/>
      <c r="E113" s="34" t="s">
        <v>439</v>
      </c>
      <c r="F113" s="98" t="s">
        <v>413</v>
      </c>
      <c r="G113" s="98" t="s">
        <v>407</v>
      </c>
      <c r="H113" s="34">
        <v>550</v>
      </c>
      <c r="I113" s="34">
        <v>550</v>
      </c>
      <c r="J113" s="88">
        <v>0</v>
      </c>
      <c r="K113" s="88">
        <v>376110</v>
      </c>
      <c r="L113" s="88">
        <v>376110</v>
      </c>
      <c r="M113" s="99">
        <f t="shared" ref="M113" si="33">I113/H113*100</f>
        <v>100</v>
      </c>
      <c r="N113" s="87">
        <f t="shared" ref="N113" si="34">IFERROR((L113/(J113+K113))*100,0)</f>
        <v>100</v>
      </c>
      <c r="O113" s="56">
        <v>90</v>
      </c>
      <c r="P113" s="56">
        <v>90</v>
      </c>
      <c r="Q113" s="34">
        <v>424</v>
      </c>
      <c r="R113" s="87">
        <f t="shared" ref="R113" si="35">IFERROR((I113/H113)*100,0)</f>
        <v>100</v>
      </c>
      <c r="S113" s="87">
        <f t="shared" ref="S113" si="36">IFERROR((P113/O113)*100,0)</f>
        <v>100</v>
      </c>
      <c r="T113" s="87">
        <f t="shared" ref="T113" si="37">IFERROR((L113/(J113+K113))*100,0)</f>
        <v>100</v>
      </c>
      <c r="U113" s="35" t="s">
        <v>595</v>
      </c>
    </row>
    <row r="114" spans="1:21" ht="50.1" customHeight="1" x14ac:dyDescent="0.3">
      <c r="A114" s="85">
        <v>91</v>
      </c>
      <c r="B114" s="179"/>
      <c r="C114" s="210" t="s">
        <v>596</v>
      </c>
      <c r="D114" s="210"/>
      <c r="E114" s="34" t="s">
        <v>728</v>
      </c>
      <c r="F114" s="98" t="s">
        <v>413</v>
      </c>
      <c r="G114" s="98" t="s">
        <v>407</v>
      </c>
      <c r="H114" s="34">
        <v>1</v>
      </c>
      <c r="I114" s="34">
        <v>1</v>
      </c>
      <c r="J114" s="88">
        <v>0</v>
      </c>
      <c r="K114" s="88">
        <v>126537.7</v>
      </c>
      <c r="L114" s="88">
        <v>126537.7</v>
      </c>
      <c r="M114" s="99">
        <f t="shared" ref="M114" si="38">I114/H114*100</f>
        <v>100</v>
      </c>
      <c r="N114" s="87">
        <f t="shared" ref="N114" si="39">IFERROR((L114/(J114+K114))*100,0)</f>
        <v>100</v>
      </c>
      <c r="O114" s="56">
        <v>90</v>
      </c>
      <c r="P114" s="56">
        <v>90</v>
      </c>
      <c r="Q114" s="34">
        <v>161</v>
      </c>
      <c r="R114" s="87">
        <f t="shared" ref="R114" si="40">IFERROR((I114/H114)*100,0)</f>
        <v>100</v>
      </c>
      <c r="S114" s="87">
        <f t="shared" ref="S114" si="41">IFERROR((P114/O114)*100,0)</f>
        <v>100</v>
      </c>
      <c r="T114" s="87">
        <f t="shared" ref="T114" si="42">IFERROR((L114/(J114+K114))*100,0)</f>
        <v>100</v>
      </c>
      <c r="U114" s="35" t="s">
        <v>597</v>
      </c>
    </row>
    <row r="115" spans="1:21" ht="50.1" customHeight="1" x14ac:dyDescent="0.3">
      <c r="A115" s="85">
        <v>92</v>
      </c>
      <c r="B115" s="179"/>
      <c r="C115" s="209" t="s">
        <v>690</v>
      </c>
      <c r="D115" s="209"/>
      <c r="E115" s="34" t="s">
        <v>729</v>
      </c>
      <c r="F115" s="98" t="s">
        <v>406</v>
      </c>
      <c r="G115" s="98" t="s">
        <v>408</v>
      </c>
      <c r="H115" s="34">
        <v>5</v>
      </c>
      <c r="I115" s="34">
        <v>5</v>
      </c>
      <c r="J115" s="37">
        <v>655893.84</v>
      </c>
      <c r="K115" s="88">
        <v>327946.92</v>
      </c>
      <c r="L115" s="88">
        <v>983840.76</v>
      </c>
      <c r="M115" s="99">
        <f t="shared" si="25"/>
        <v>100</v>
      </c>
      <c r="N115" s="87">
        <f t="shared" si="4"/>
        <v>100</v>
      </c>
      <c r="O115" s="56">
        <v>90</v>
      </c>
      <c r="P115" s="56">
        <v>90</v>
      </c>
      <c r="Q115" s="34">
        <v>15442</v>
      </c>
      <c r="R115" s="87">
        <f t="shared" si="26"/>
        <v>100</v>
      </c>
      <c r="S115" s="87">
        <f t="shared" si="27"/>
        <v>100</v>
      </c>
      <c r="T115" s="87">
        <f t="shared" si="3"/>
        <v>100</v>
      </c>
      <c r="U115" s="35" t="s">
        <v>691</v>
      </c>
    </row>
    <row r="116" spans="1:21" ht="50.1" customHeight="1" x14ac:dyDescent="0.3">
      <c r="A116" s="85">
        <v>93</v>
      </c>
      <c r="B116" s="179"/>
      <c r="C116" s="209" t="s">
        <v>406</v>
      </c>
      <c r="D116" s="209"/>
      <c r="E116" s="34"/>
      <c r="F116" s="98" t="s">
        <v>414</v>
      </c>
      <c r="G116" s="98" t="s">
        <v>408</v>
      </c>
      <c r="H116" s="34"/>
      <c r="I116" s="34"/>
      <c r="J116" s="37">
        <v>983840.76</v>
      </c>
      <c r="K116" s="88">
        <v>-983840.76</v>
      </c>
      <c r="L116" s="88">
        <v>0</v>
      </c>
      <c r="M116" s="99" t="e">
        <f>I116/H116*100</f>
        <v>#DIV/0!</v>
      </c>
      <c r="N116" s="87">
        <f>IFERROR((L116/(J116+K116))*100,0)</f>
        <v>0</v>
      </c>
      <c r="O116" s="56">
        <v>0</v>
      </c>
      <c r="P116" s="56">
        <v>0</v>
      </c>
      <c r="Q116" s="34"/>
      <c r="R116" s="87">
        <f>IFERROR((I116/H116)*100,0)</f>
        <v>0</v>
      </c>
      <c r="S116" s="87">
        <f>IFERROR((P116/O116)*100,0)</f>
        <v>0</v>
      </c>
      <c r="T116" s="87">
        <f>IFERROR((L116/(J116+K116))*100,0)</f>
        <v>0</v>
      </c>
      <c r="U116" s="35" t="s">
        <v>692</v>
      </c>
    </row>
    <row r="117" spans="1:21" ht="182.25" customHeight="1" x14ac:dyDescent="0.3">
      <c r="A117" s="85">
        <v>94</v>
      </c>
      <c r="B117" s="179"/>
      <c r="C117" s="209" t="s">
        <v>694</v>
      </c>
      <c r="D117" s="209"/>
      <c r="E117" s="34" t="s">
        <v>730</v>
      </c>
      <c r="F117" s="98" t="s">
        <v>693</v>
      </c>
      <c r="G117" s="98" t="s">
        <v>408</v>
      </c>
      <c r="H117" s="34">
        <v>15</v>
      </c>
      <c r="I117" s="34">
        <v>15</v>
      </c>
      <c r="J117" s="100">
        <v>0</v>
      </c>
      <c r="K117" s="88">
        <v>205893.84</v>
      </c>
      <c r="L117" s="88">
        <v>205893.84</v>
      </c>
      <c r="M117" s="99">
        <f>I117/H117*100</f>
        <v>100</v>
      </c>
      <c r="N117" s="87">
        <f>IFERROR((L117/(J117+K117))*100,0)</f>
        <v>100</v>
      </c>
      <c r="O117" s="56">
        <v>30</v>
      </c>
      <c r="P117" s="56">
        <v>30</v>
      </c>
      <c r="Q117" s="34">
        <v>15442</v>
      </c>
      <c r="R117" s="87">
        <f>IFERROR((I117/H117)*100,0)</f>
        <v>100</v>
      </c>
      <c r="S117" s="87">
        <f>IFERROR((P117/O117)*100,0)</f>
        <v>100</v>
      </c>
      <c r="T117" s="87">
        <f>IFERROR((L117/(J117+K117))*100,0)</f>
        <v>100</v>
      </c>
      <c r="U117" s="35" t="s">
        <v>736</v>
      </c>
    </row>
    <row r="118" spans="1:21" x14ac:dyDescent="0.3">
      <c r="A118" s="211" t="s">
        <v>19</v>
      </c>
      <c r="B118" s="212"/>
      <c r="C118" s="212"/>
      <c r="D118" s="213"/>
      <c r="E118" s="103"/>
      <c r="F118" s="9"/>
      <c r="G118" s="8"/>
      <c r="H118" s="8"/>
      <c r="I118" s="8"/>
      <c r="J118" s="59">
        <f>SUM(J24:J116)</f>
        <v>25857904.600000001</v>
      </c>
      <c r="K118" s="59">
        <f>SUM(K24:K117)</f>
        <v>7278895.2899999972</v>
      </c>
      <c r="L118" s="59">
        <f>SUM(L24:L117)</f>
        <v>33133943.449999999</v>
      </c>
      <c r="M118" s="104"/>
      <c r="N118" s="104"/>
      <c r="O118" s="104"/>
      <c r="P118" s="104"/>
      <c r="Q118" s="104"/>
      <c r="R118" s="104"/>
      <c r="S118" s="104"/>
      <c r="T118" s="104"/>
      <c r="U118" s="104"/>
    </row>
  </sheetData>
  <mergeCells count="151">
    <mergeCell ref="A18:B18"/>
    <mergeCell ref="C18:M18"/>
    <mergeCell ref="N18:O18"/>
    <mergeCell ref="P18:U18"/>
    <mergeCell ref="A1:U1"/>
    <mergeCell ref="A2:U2"/>
    <mergeCell ref="A16:B16"/>
    <mergeCell ref="C16:M16"/>
    <mergeCell ref="N16:O16"/>
    <mergeCell ref="P16:U16"/>
    <mergeCell ref="A9:B9"/>
    <mergeCell ref="C9:M9"/>
    <mergeCell ref="N9:U9"/>
    <mergeCell ref="A10:B10"/>
    <mergeCell ref="C10:M10"/>
    <mergeCell ref="N10:O10"/>
    <mergeCell ref="P10:U10"/>
    <mergeCell ref="A12:B12"/>
    <mergeCell ref="C12:M12"/>
    <mergeCell ref="N12:O12"/>
    <mergeCell ref="P12:U12"/>
    <mergeCell ref="Q22:Q23"/>
    <mergeCell ref="U22:U23"/>
    <mergeCell ref="A4:U4"/>
    <mergeCell ref="A5:U5"/>
    <mergeCell ref="T6:U6"/>
    <mergeCell ref="A7:L7"/>
    <mergeCell ref="M7:U7"/>
    <mergeCell ref="B22:B23"/>
    <mergeCell ref="C22:D23"/>
    <mergeCell ref="E22:E23"/>
    <mergeCell ref="F22:F23"/>
    <mergeCell ref="G22:G23"/>
    <mergeCell ref="H22:I22"/>
    <mergeCell ref="N13:O13"/>
    <mergeCell ref="P13:U13"/>
    <mergeCell ref="A14:B14"/>
    <mergeCell ref="C14:M14"/>
    <mergeCell ref="N14:O14"/>
    <mergeCell ref="P14:U14"/>
    <mergeCell ref="N11:O11"/>
    <mergeCell ref="P11:U11"/>
    <mergeCell ref="A20:B20"/>
    <mergeCell ref="C20:M20"/>
    <mergeCell ref="P20:U20"/>
    <mergeCell ref="C51:D51"/>
    <mergeCell ref="C52:D52"/>
    <mergeCell ref="C53:D53"/>
    <mergeCell ref="C54:D54"/>
    <mergeCell ref="C55:D55"/>
    <mergeCell ref="A11:B11"/>
    <mergeCell ref="C11:M11"/>
    <mergeCell ref="A13:B13"/>
    <mergeCell ref="C13:M13"/>
    <mergeCell ref="A22:A23"/>
    <mergeCell ref="C42:D42"/>
    <mergeCell ref="C48:D48"/>
    <mergeCell ref="C49:D49"/>
    <mergeCell ref="C50:D50"/>
    <mergeCell ref="C32:D32"/>
    <mergeCell ref="C33:D33"/>
    <mergeCell ref="C34:D34"/>
    <mergeCell ref="C35:D35"/>
    <mergeCell ref="C40:D40"/>
    <mergeCell ref="C41:D41"/>
    <mergeCell ref="J22:L22"/>
    <mergeCell ref="M22:N22"/>
    <mergeCell ref="N20:O20"/>
    <mergeCell ref="O22:P22"/>
    <mergeCell ref="M118:U118"/>
    <mergeCell ref="B24:B117"/>
    <mergeCell ref="C24:D24"/>
    <mergeCell ref="C25:D25"/>
    <mergeCell ref="C26:D26"/>
    <mergeCell ref="C27:D27"/>
    <mergeCell ref="C28:D28"/>
    <mergeCell ref="C29:D29"/>
    <mergeCell ref="C30:D30"/>
    <mergeCell ref="C31:D31"/>
    <mergeCell ref="C94:D94"/>
    <mergeCell ref="C95:D95"/>
    <mergeCell ref="C96:D96"/>
    <mergeCell ref="C97:D97"/>
    <mergeCell ref="C98:D98"/>
    <mergeCell ref="A118:D118"/>
    <mergeCell ref="C62:D62"/>
    <mergeCell ref="C89:D89"/>
    <mergeCell ref="C90:D90"/>
    <mergeCell ref="C91:D91"/>
    <mergeCell ref="C92:D92"/>
    <mergeCell ref="C93:D93"/>
    <mergeCell ref="C108:D108"/>
    <mergeCell ref="C109:D109"/>
    <mergeCell ref="C56:D56"/>
    <mergeCell ref="C57:D57"/>
    <mergeCell ref="C58:D58"/>
    <mergeCell ref="C59:D59"/>
    <mergeCell ref="C60:D60"/>
    <mergeCell ref="C61:D61"/>
    <mergeCell ref="C70:D70"/>
    <mergeCell ref="C71:D71"/>
    <mergeCell ref="C99:D99"/>
    <mergeCell ref="C73:D73"/>
    <mergeCell ref="C74:D74"/>
    <mergeCell ref="C85:D85"/>
    <mergeCell ref="C112:D112"/>
    <mergeCell ref="C115:D115"/>
    <mergeCell ref="C116:D116"/>
    <mergeCell ref="C63:D63"/>
    <mergeCell ref="C64:D64"/>
    <mergeCell ref="C65:D65"/>
    <mergeCell ref="C66:D66"/>
    <mergeCell ref="C67:D67"/>
    <mergeCell ref="C68:D68"/>
    <mergeCell ref="C69:D69"/>
    <mergeCell ref="C110:D110"/>
    <mergeCell ref="C111:D111"/>
    <mergeCell ref="C72:D72"/>
    <mergeCell ref="C106:D106"/>
    <mergeCell ref="C107:D107"/>
    <mergeCell ref="C84:D84"/>
    <mergeCell ref="C83:D83"/>
    <mergeCell ref="C82:D82"/>
    <mergeCell ref="C81:D81"/>
    <mergeCell ref="C80:D80"/>
    <mergeCell ref="C79:D79"/>
    <mergeCell ref="C78:D78"/>
    <mergeCell ref="C117:D117"/>
    <mergeCell ref="C36:D36"/>
    <mergeCell ref="C37:D37"/>
    <mergeCell ref="C38:D38"/>
    <mergeCell ref="C39:D39"/>
    <mergeCell ref="C113:D113"/>
    <mergeCell ref="C114:D114"/>
    <mergeCell ref="C43:D43"/>
    <mergeCell ref="C44:D44"/>
    <mergeCell ref="C45:D45"/>
    <mergeCell ref="C46:D46"/>
    <mergeCell ref="C47:D47"/>
    <mergeCell ref="C100:D100"/>
    <mergeCell ref="C101:D101"/>
    <mergeCell ref="C102:D102"/>
    <mergeCell ref="C103:D103"/>
    <mergeCell ref="C104:D104"/>
    <mergeCell ref="C105:D105"/>
    <mergeCell ref="C75:D75"/>
    <mergeCell ref="C76:D76"/>
    <mergeCell ref="C77:D77"/>
    <mergeCell ref="C88:D88"/>
    <mergeCell ref="C87:D87"/>
    <mergeCell ref="C86:D86"/>
  </mergeCells>
  <pageMargins left="0.51181102362204722" right="0.51181102362204722" top="0.74803149606299213" bottom="0.74803149606299213" header="0.31496062992125984" footer="0.31496062992125984"/>
  <pageSetup paperSize="5" scale="50" orientation="landscape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="57" zoomScaleNormal="100" zoomScaleSheetLayoutView="57" workbookViewId="0">
      <selection activeCell="A27" sqref="A27:XFD35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153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109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65" t="s">
        <v>92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7"/>
      <c r="N11" s="116" t="s">
        <v>40</v>
      </c>
      <c r="O11" s="117"/>
      <c r="P11" s="194" t="s">
        <v>73</v>
      </c>
      <c r="Q11" s="195"/>
      <c r="R11" s="195"/>
      <c r="S11" s="195"/>
      <c r="T11" s="195"/>
      <c r="U11" s="196"/>
    </row>
    <row r="12" spans="1:21" ht="39" customHeight="1" x14ac:dyDescent="0.3">
      <c r="A12" s="121" t="s">
        <v>2</v>
      </c>
      <c r="B12" s="121"/>
      <c r="C12" s="165" t="s">
        <v>117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7"/>
      <c r="N12" s="116" t="s">
        <v>41</v>
      </c>
      <c r="O12" s="117"/>
      <c r="P12" s="122" t="s">
        <v>154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118" t="s">
        <v>65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16" t="s">
        <v>48</v>
      </c>
      <c r="O13" s="117"/>
      <c r="P13" s="194" t="s">
        <v>32</v>
      </c>
      <c r="Q13" s="195"/>
      <c r="R13" s="195"/>
      <c r="S13" s="195"/>
      <c r="T13" s="195"/>
      <c r="U13" s="196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15.6" x14ac:dyDescent="0.3">
      <c r="A17" s="29">
        <v>1</v>
      </c>
      <c r="B17" s="163" t="s">
        <v>30</v>
      </c>
      <c r="C17" s="188" t="s">
        <v>155</v>
      </c>
      <c r="D17" s="189"/>
      <c r="E17" s="34" t="s">
        <v>158</v>
      </c>
      <c r="F17" s="29" t="s">
        <v>28</v>
      </c>
      <c r="G17" s="29" t="s">
        <v>28</v>
      </c>
      <c r="H17" s="29">
        <f>[5]EVA09!$S$55</f>
        <v>4</v>
      </c>
      <c r="I17" s="29">
        <v>4</v>
      </c>
      <c r="J17" s="48">
        <v>127155.36</v>
      </c>
      <c r="K17" s="48">
        <v>-23051.89</v>
      </c>
      <c r="L17" s="83">
        <v>104103.47</v>
      </c>
      <c r="M17" s="31">
        <f>I17/H17*100</f>
        <v>100</v>
      </c>
      <c r="N17" s="33">
        <f t="shared" ref="N17:N19" si="0">IFERROR((L17/(J17+K17))*100,0)</f>
        <v>100</v>
      </c>
      <c r="O17" s="29">
        <v>365</v>
      </c>
      <c r="P17" s="29">
        <v>365</v>
      </c>
      <c r="Q17" s="29">
        <f>[4]EVA09!$R$16</f>
        <v>230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484</v>
      </c>
    </row>
    <row r="18" spans="1:21" ht="36.75" customHeight="1" x14ac:dyDescent="0.3">
      <c r="A18" s="29">
        <v>2</v>
      </c>
      <c r="B18" s="164"/>
      <c r="C18" s="188" t="s">
        <v>156</v>
      </c>
      <c r="D18" s="189"/>
      <c r="E18" s="34" t="s">
        <v>159</v>
      </c>
      <c r="F18" s="29" t="s">
        <v>28</v>
      </c>
      <c r="G18" s="29" t="s">
        <v>28</v>
      </c>
      <c r="H18" s="29">
        <f>[5]EVA09!$S$57</f>
        <v>24</v>
      </c>
      <c r="I18" s="29">
        <v>0</v>
      </c>
      <c r="J18" s="48">
        <v>2000</v>
      </c>
      <c r="K18" s="48">
        <v>-2000</v>
      </c>
      <c r="L18" s="83">
        <v>0</v>
      </c>
      <c r="M18" s="31">
        <f>I18/H18*100</f>
        <v>0</v>
      </c>
      <c r="N18" s="33">
        <f t="shared" si="0"/>
        <v>0</v>
      </c>
      <c r="O18" s="29">
        <v>0</v>
      </c>
      <c r="P18" s="29">
        <v>0</v>
      </c>
      <c r="Q18" s="29">
        <f>[4]EVA09!$R$18</f>
        <v>800</v>
      </c>
      <c r="R18" s="33">
        <f>IFERROR((I18/H18)*100,0)</f>
        <v>0</v>
      </c>
      <c r="S18" s="33">
        <f t="shared" si="1"/>
        <v>0</v>
      </c>
      <c r="T18" s="33">
        <f t="shared" si="2"/>
        <v>0</v>
      </c>
      <c r="U18" s="35" t="s">
        <v>487</v>
      </c>
    </row>
    <row r="19" spans="1:21" ht="30" customHeight="1" x14ac:dyDescent="0.3">
      <c r="A19" s="29">
        <v>3</v>
      </c>
      <c r="B19" s="164"/>
      <c r="C19" s="188" t="s">
        <v>157</v>
      </c>
      <c r="D19" s="189"/>
      <c r="E19" s="29" t="s">
        <v>36</v>
      </c>
      <c r="F19" s="29" t="s">
        <v>28</v>
      </c>
      <c r="G19" s="29" t="s">
        <v>28</v>
      </c>
      <c r="H19" s="29">
        <f>[5]EVA09!$S$59</f>
        <v>4</v>
      </c>
      <c r="I19" s="29">
        <v>4</v>
      </c>
      <c r="J19" s="48">
        <v>10000</v>
      </c>
      <c r="K19" s="48">
        <v>-3012</v>
      </c>
      <c r="L19" s="83">
        <v>6988</v>
      </c>
      <c r="M19" s="31">
        <f>I19/H19*100</f>
        <v>100</v>
      </c>
      <c r="N19" s="33">
        <f t="shared" si="0"/>
        <v>100</v>
      </c>
      <c r="O19" s="29">
        <v>365</v>
      </c>
      <c r="P19" s="29">
        <v>365</v>
      </c>
      <c r="Q19" s="29">
        <f>[4]EVA09!$R$20</f>
        <v>400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485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49">
        <f>SUM(J17:J19)</f>
        <v>139155.35999999999</v>
      </c>
      <c r="K20" s="49">
        <f>SUM(K17:K19)</f>
        <v>-28063.89</v>
      </c>
      <c r="L20" s="49">
        <f>SUM(L17:L19)</f>
        <v>111091.47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topLeftCell="A10" zoomScale="64" zoomScaleNormal="100" zoomScaleSheetLayoutView="64" workbookViewId="0">
      <selection activeCell="J26" sqref="J26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28" t="s">
        <v>160</v>
      </c>
      <c r="D9" s="129"/>
      <c r="E9" s="129"/>
      <c r="F9" s="129"/>
      <c r="G9" s="129"/>
      <c r="H9" s="129"/>
      <c r="I9" s="129"/>
      <c r="J9" s="129"/>
      <c r="K9" s="129"/>
      <c r="L9" s="129"/>
      <c r="M9" s="130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28" t="s">
        <v>82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30"/>
      <c r="N10" s="121" t="s">
        <v>39</v>
      </c>
      <c r="O10" s="121"/>
      <c r="P10" s="200" t="s">
        <v>109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94" t="s">
        <v>162</v>
      </c>
      <c r="Q11" s="195"/>
      <c r="R11" s="195"/>
      <c r="S11" s="195"/>
      <c r="T11" s="195"/>
      <c r="U11" s="196"/>
    </row>
    <row r="12" spans="1:21" ht="61.5" customHeight="1" x14ac:dyDescent="0.3">
      <c r="A12" s="121" t="s">
        <v>2</v>
      </c>
      <c r="B12" s="121"/>
      <c r="C12" s="118" t="s">
        <v>161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8"/>
      <c r="N12" s="121" t="s">
        <v>41</v>
      </c>
      <c r="O12" s="121"/>
      <c r="P12" s="122" t="s">
        <v>75</v>
      </c>
      <c r="Q12" s="123"/>
      <c r="R12" s="123"/>
      <c r="S12" s="123"/>
      <c r="T12" s="123"/>
      <c r="U12" s="124"/>
    </row>
    <row r="13" spans="1:21" x14ac:dyDescent="0.3">
      <c r="A13" s="121" t="s">
        <v>50</v>
      </c>
      <c r="B13" s="121"/>
      <c r="C13" s="214" t="s">
        <v>65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6"/>
      <c r="N13" s="121" t="s">
        <v>48</v>
      </c>
      <c r="O13" s="121"/>
      <c r="P13" s="200" t="s">
        <v>32</v>
      </c>
      <c r="Q13" s="201"/>
      <c r="R13" s="201"/>
      <c r="S13" s="201"/>
      <c r="T13" s="201"/>
      <c r="U13" s="202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0" customHeight="1" x14ac:dyDescent="0.3">
      <c r="A17" s="29">
        <v>1</v>
      </c>
      <c r="B17" s="163" t="s">
        <v>30</v>
      </c>
      <c r="C17" s="188" t="s">
        <v>163</v>
      </c>
      <c r="D17" s="189"/>
      <c r="E17" s="29" t="s">
        <v>33</v>
      </c>
      <c r="F17" s="29" t="s">
        <v>28</v>
      </c>
      <c r="G17" s="29" t="s">
        <v>28</v>
      </c>
      <c r="H17" s="29">
        <f>[5]UTR10!$S$55</f>
        <v>4</v>
      </c>
      <c r="I17" s="29">
        <v>0</v>
      </c>
      <c r="J17" s="38">
        <v>96000</v>
      </c>
      <c r="K17" s="38">
        <v>-96000</v>
      </c>
      <c r="L17" s="81">
        <v>0</v>
      </c>
      <c r="M17" s="31">
        <f>I17/H17*100</f>
        <v>0</v>
      </c>
      <c r="N17" s="33">
        <f t="shared" ref="N17:N20" si="0">IFERROR((L17/(J17+K17))*100,0)</f>
        <v>0</v>
      </c>
      <c r="O17" s="29">
        <v>0</v>
      </c>
      <c r="P17" s="29">
        <v>0</v>
      </c>
      <c r="Q17" s="29">
        <f>[4]UTR10!$R$16</f>
        <v>100</v>
      </c>
      <c r="R17" s="33">
        <f>IFERROR((I17/H17)*100,0)</f>
        <v>0</v>
      </c>
      <c r="S17" s="33">
        <f t="shared" ref="S17:S20" si="1">IFERROR((P17/O17)*100,0)</f>
        <v>0</v>
      </c>
      <c r="T17" s="33">
        <f t="shared" ref="T17:T20" si="2">IFERROR((L17/(J17+K17))*100,0)</f>
        <v>0</v>
      </c>
      <c r="U17" s="35" t="s">
        <v>486</v>
      </c>
    </row>
    <row r="18" spans="1:21" ht="35.25" customHeight="1" x14ac:dyDescent="0.3">
      <c r="A18" s="29">
        <v>2</v>
      </c>
      <c r="B18" s="164"/>
      <c r="C18" s="188" t="s">
        <v>164</v>
      </c>
      <c r="D18" s="189"/>
      <c r="E18" s="29" t="s">
        <v>34</v>
      </c>
      <c r="F18" s="29" t="s">
        <v>28</v>
      </c>
      <c r="G18" s="29" t="s">
        <v>28</v>
      </c>
      <c r="H18" s="29">
        <f>[5]UTR10!$S$57</f>
        <v>4</v>
      </c>
      <c r="I18" s="29">
        <v>0</v>
      </c>
      <c r="J18" s="38">
        <v>2000</v>
      </c>
      <c r="K18" s="38">
        <v>-2000</v>
      </c>
      <c r="L18" s="81">
        <v>0</v>
      </c>
      <c r="M18" s="31">
        <f>I18/H18*100</f>
        <v>0</v>
      </c>
      <c r="N18" s="33">
        <f t="shared" si="0"/>
        <v>0</v>
      </c>
      <c r="O18" s="29">
        <v>0</v>
      </c>
      <c r="P18" s="29">
        <v>0</v>
      </c>
      <c r="Q18" s="29">
        <f>[4]UTR10!$R$18</f>
        <v>100</v>
      </c>
      <c r="R18" s="33">
        <f>IFERROR((I18/H18)*100,0)</f>
        <v>0</v>
      </c>
      <c r="S18" s="33">
        <f t="shared" si="1"/>
        <v>0</v>
      </c>
      <c r="T18" s="33">
        <f t="shared" si="2"/>
        <v>0</v>
      </c>
      <c r="U18" s="35" t="s">
        <v>486</v>
      </c>
    </row>
    <row r="19" spans="1:21" ht="33.75" customHeight="1" x14ac:dyDescent="0.3">
      <c r="A19" s="29">
        <v>3</v>
      </c>
      <c r="B19" s="164"/>
      <c r="C19" s="188" t="s">
        <v>165</v>
      </c>
      <c r="D19" s="189"/>
      <c r="E19" s="29" t="s">
        <v>37</v>
      </c>
      <c r="F19" s="29" t="s">
        <v>28</v>
      </c>
      <c r="G19" s="29" t="s">
        <v>28</v>
      </c>
      <c r="H19" s="29">
        <f>[5]UTR10!$S$59</f>
        <v>6</v>
      </c>
      <c r="I19" s="29">
        <v>0</v>
      </c>
      <c r="J19" s="38">
        <v>10000</v>
      </c>
      <c r="K19" s="38">
        <v>-10000</v>
      </c>
      <c r="L19" s="81">
        <v>0</v>
      </c>
      <c r="M19" s="31">
        <f>I19/H19*100</f>
        <v>0</v>
      </c>
      <c r="N19" s="33">
        <f t="shared" si="0"/>
        <v>0</v>
      </c>
      <c r="O19" s="29">
        <v>0</v>
      </c>
      <c r="P19" s="29">
        <v>0</v>
      </c>
      <c r="Q19" s="29">
        <f>[4]UTR10!$R$20</f>
        <v>100</v>
      </c>
      <c r="R19" s="33">
        <f>IFERROR((I19/H19)*100,0)</f>
        <v>0</v>
      </c>
      <c r="S19" s="33">
        <f t="shared" si="1"/>
        <v>0</v>
      </c>
      <c r="T19" s="33">
        <f t="shared" si="2"/>
        <v>0</v>
      </c>
      <c r="U19" s="35" t="s">
        <v>486</v>
      </c>
    </row>
    <row r="20" spans="1:21" ht="31.5" customHeight="1" x14ac:dyDescent="0.3">
      <c r="A20" s="29">
        <v>4</v>
      </c>
      <c r="B20" s="164"/>
      <c r="C20" s="188" t="s">
        <v>166</v>
      </c>
      <c r="D20" s="189"/>
      <c r="E20" s="29" t="s">
        <v>167</v>
      </c>
      <c r="F20" s="29" t="s">
        <v>28</v>
      </c>
      <c r="G20" s="29" t="s">
        <v>28</v>
      </c>
      <c r="H20" s="29">
        <f>[5]UTR10!$S$61</f>
        <v>6</v>
      </c>
      <c r="I20" s="29">
        <v>0</v>
      </c>
      <c r="J20" s="38">
        <v>31155.360000000001</v>
      </c>
      <c r="K20" s="38">
        <v>-31155.360000000001</v>
      </c>
      <c r="L20" s="81">
        <v>0</v>
      </c>
      <c r="M20" s="31">
        <f>I20/H20*100</f>
        <v>0</v>
      </c>
      <c r="N20" s="33">
        <f t="shared" si="0"/>
        <v>0</v>
      </c>
      <c r="O20" s="29">
        <v>0</v>
      </c>
      <c r="P20" s="29">
        <v>0</v>
      </c>
      <c r="Q20" s="29">
        <f>[4]UTR10!$R$22</f>
        <v>100</v>
      </c>
      <c r="R20" s="33">
        <f>IFERROR((I20/H20)*100,0)</f>
        <v>0</v>
      </c>
      <c r="S20" s="33">
        <f t="shared" si="1"/>
        <v>0</v>
      </c>
      <c r="T20" s="33">
        <f t="shared" si="2"/>
        <v>0</v>
      </c>
      <c r="U20" s="35" t="s">
        <v>486</v>
      </c>
    </row>
    <row r="21" spans="1:21" x14ac:dyDescent="0.3">
      <c r="A21" s="173">
        <v>0</v>
      </c>
      <c r="B21" s="174"/>
      <c r="C21" s="174"/>
      <c r="D21" s="174"/>
      <c r="E21" s="174"/>
      <c r="F21" s="174"/>
      <c r="G21" s="174"/>
      <c r="H21" s="174"/>
      <c r="I21" s="175"/>
      <c r="J21" s="49">
        <f>SUM(J17:J20)</f>
        <v>139155.35999999999</v>
      </c>
      <c r="K21" s="49">
        <f>SUM(K17:K20)</f>
        <v>-139155.35999999999</v>
      </c>
      <c r="L21" s="49">
        <f>SUM(L17:L20)</f>
        <v>0</v>
      </c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</sheetData>
  <mergeCells count="49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1:U21"/>
    <mergeCell ref="B17:B20"/>
    <mergeCell ref="C17:D17"/>
    <mergeCell ref="C18:D18"/>
    <mergeCell ref="C19:D19"/>
    <mergeCell ref="C20:D20"/>
    <mergeCell ref="A21:I21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topLeftCell="B3" zoomScale="64" zoomScaleNormal="100" zoomScaleSheetLayoutView="64" workbookViewId="0">
      <selection activeCell="H22" sqref="H22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28" t="s">
        <v>168</v>
      </c>
      <c r="D9" s="129"/>
      <c r="E9" s="129"/>
      <c r="F9" s="129"/>
      <c r="G9" s="129"/>
      <c r="H9" s="129"/>
      <c r="I9" s="129"/>
      <c r="J9" s="129"/>
      <c r="K9" s="129"/>
      <c r="L9" s="129"/>
      <c r="M9" s="130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109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94" t="s">
        <v>110</v>
      </c>
      <c r="Q11" s="195"/>
      <c r="R11" s="195"/>
      <c r="S11" s="195"/>
      <c r="T11" s="195"/>
      <c r="U11" s="196"/>
    </row>
    <row r="12" spans="1:21" ht="36.75" customHeight="1" x14ac:dyDescent="0.3">
      <c r="A12" s="121" t="s">
        <v>2</v>
      </c>
      <c r="B12" s="121"/>
      <c r="C12" s="219" t="s">
        <v>117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1"/>
      <c r="N12" s="121" t="s">
        <v>41</v>
      </c>
      <c r="O12" s="121"/>
      <c r="P12" s="222" t="s">
        <v>75</v>
      </c>
      <c r="Q12" s="223"/>
      <c r="R12" s="223"/>
      <c r="S12" s="223"/>
      <c r="T12" s="223"/>
      <c r="U12" s="224"/>
    </row>
    <row r="13" spans="1:21" x14ac:dyDescent="0.3">
      <c r="A13" s="121" t="s">
        <v>50</v>
      </c>
      <c r="B13" s="121"/>
      <c r="C13" s="219" t="s">
        <v>78</v>
      </c>
      <c r="D13" s="220"/>
      <c r="E13" s="220"/>
      <c r="F13" s="220"/>
      <c r="G13" s="220"/>
      <c r="H13" s="220"/>
      <c r="I13" s="220"/>
      <c r="J13" s="220"/>
      <c r="K13" s="220"/>
      <c r="L13" s="220"/>
      <c r="M13" s="221"/>
      <c r="N13" s="121" t="s">
        <v>48</v>
      </c>
      <c r="O13" s="121"/>
      <c r="P13" s="194" t="s">
        <v>32</v>
      </c>
      <c r="Q13" s="195"/>
      <c r="R13" s="195"/>
      <c r="S13" s="195"/>
      <c r="T13" s="195"/>
      <c r="U13" s="196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x14ac:dyDescent="0.3">
      <c r="A17" s="29">
        <v>1</v>
      </c>
      <c r="B17" s="163" t="s">
        <v>30</v>
      </c>
      <c r="C17" s="188" t="s">
        <v>169</v>
      </c>
      <c r="D17" s="189"/>
      <c r="E17" s="29" t="s">
        <v>99</v>
      </c>
      <c r="F17" s="29" t="s">
        <v>28</v>
      </c>
      <c r="G17" s="29" t="s">
        <v>28</v>
      </c>
      <c r="H17" s="29">
        <f>[5]REG11!$S$55</f>
        <v>240</v>
      </c>
      <c r="I17" s="29">
        <v>240</v>
      </c>
      <c r="J17" s="51">
        <v>26000</v>
      </c>
      <c r="K17" s="51">
        <v>-800</v>
      </c>
      <c r="L17" s="84">
        <v>25200</v>
      </c>
      <c r="M17" s="31">
        <f>I17/H17*100</f>
        <v>100</v>
      </c>
      <c r="N17" s="33">
        <f t="shared" ref="N17:N19" si="0">IFERROR((L17/(J17+K17))*100,0)</f>
        <v>100</v>
      </c>
      <c r="O17" s="29">
        <v>365</v>
      </c>
      <c r="P17" s="29">
        <v>365</v>
      </c>
      <c r="Q17" s="29">
        <f>[4]REG11!$R$17</f>
        <v>15318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489</v>
      </c>
    </row>
    <row r="18" spans="1:21" ht="15.6" x14ac:dyDescent="0.3">
      <c r="A18" s="29">
        <v>2</v>
      </c>
      <c r="B18" s="164"/>
      <c r="C18" s="188" t="s">
        <v>170</v>
      </c>
      <c r="D18" s="189"/>
      <c r="E18" s="29" t="s">
        <v>97</v>
      </c>
      <c r="F18" s="29" t="s">
        <v>28</v>
      </c>
      <c r="G18" s="29" t="s">
        <v>28</v>
      </c>
      <c r="H18" s="29">
        <f>[5]REG11!$S$57</f>
        <v>200</v>
      </c>
      <c r="I18" s="29">
        <v>200</v>
      </c>
      <c r="J18" s="51">
        <v>312000</v>
      </c>
      <c r="K18" s="51">
        <v>8139.04</v>
      </c>
      <c r="L18" s="84">
        <v>320139.03999999998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[4]REG11!$R$19</f>
        <v>200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490</v>
      </c>
    </row>
    <row r="19" spans="1:21" ht="23.4" x14ac:dyDescent="0.3">
      <c r="A19" s="29">
        <v>3</v>
      </c>
      <c r="B19" s="164"/>
      <c r="C19" s="188" t="s">
        <v>171</v>
      </c>
      <c r="D19" s="189"/>
      <c r="E19" s="29" t="s">
        <v>97</v>
      </c>
      <c r="F19" s="29" t="s">
        <v>28</v>
      </c>
      <c r="G19" s="29" t="s">
        <v>28</v>
      </c>
      <c r="H19" s="29">
        <f>[5]REG11!$S$59</f>
        <v>150</v>
      </c>
      <c r="I19" s="29">
        <v>150</v>
      </c>
      <c r="J19" s="51">
        <v>55506.559999999998</v>
      </c>
      <c r="K19" s="51">
        <v>82540.990000000005</v>
      </c>
      <c r="L19" s="84">
        <v>138047.54999999999</v>
      </c>
      <c r="M19" s="31">
        <f>I19/H19*100</f>
        <v>100</v>
      </c>
      <c r="N19" s="33">
        <f t="shared" si="0"/>
        <v>100</v>
      </c>
      <c r="O19" s="29">
        <v>365</v>
      </c>
      <c r="P19" s="29">
        <v>365</v>
      </c>
      <c r="Q19" s="29">
        <f>[4]REG11!$R$21</f>
        <v>150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491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49">
        <f>SUM(J17:J19)</f>
        <v>393506.56</v>
      </c>
      <c r="K20" s="49">
        <f>SUM(K17:K19)</f>
        <v>89880.03</v>
      </c>
      <c r="L20" s="49">
        <f>SUM(L17:L19)</f>
        <v>483386.58999999997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topLeftCell="A4" zoomScale="62" zoomScaleNormal="100" zoomScaleSheetLayoutView="62" workbookViewId="0">
      <selection activeCell="A26" sqref="A26:XFD3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172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177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225" t="s">
        <v>173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7"/>
      <c r="N11" s="121" t="s">
        <v>40</v>
      </c>
      <c r="O11" s="121"/>
      <c r="P11" s="194" t="s">
        <v>177</v>
      </c>
      <c r="Q11" s="195"/>
      <c r="R11" s="195"/>
      <c r="S11" s="195"/>
      <c r="T11" s="195"/>
      <c r="U11" s="196"/>
    </row>
    <row r="12" spans="1:21" ht="46.5" customHeight="1" x14ac:dyDescent="0.3">
      <c r="A12" s="121" t="s">
        <v>2</v>
      </c>
      <c r="B12" s="121"/>
      <c r="C12" s="219" t="s">
        <v>174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1"/>
      <c r="N12" s="121" t="s">
        <v>41</v>
      </c>
      <c r="O12" s="121"/>
      <c r="P12" s="222" t="s">
        <v>75</v>
      </c>
      <c r="Q12" s="223"/>
      <c r="R12" s="223"/>
      <c r="S12" s="223"/>
      <c r="T12" s="223"/>
      <c r="U12" s="224"/>
    </row>
    <row r="13" spans="1:21" ht="33" customHeight="1" x14ac:dyDescent="0.3">
      <c r="A13" s="121" t="s">
        <v>50</v>
      </c>
      <c r="B13" s="121"/>
      <c r="C13" s="219" t="s">
        <v>175</v>
      </c>
      <c r="D13" s="220"/>
      <c r="E13" s="220"/>
      <c r="F13" s="220"/>
      <c r="G13" s="220"/>
      <c r="H13" s="220"/>
      <c r="I13" s="220"/>
      <c r="J13" s="220"/>
      <c r="K13" s="220"/>
      <c r="L13" s="220"/>
      <c r="M13" s="221"/>
      <c r="N13" s="121" t="s">
        <v>48</v>
      </c>
      <c r="O13" s="121"/>
      <c r="P13" s="194" t="s">
        <v>32</v>
      </c>
      <c r="Q13" s="195"/>
      <c r="R13" s="195"/>
      <c r="S13" s="195"/>
      <c r="T13" s="195"/>
      <c r="U13" s="196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15.6" x14ac:dyDescent="0.3">
      <c r="A17" s="29">
        <v>1</v>
      </c>
      <c r="B17" s="163" t="s">
        <v>30</v>
      </c>
      <c r="C17" s="159" t="s">
        <v>178</v>
      </c>
      <c r="D17" s="160"/>
      <c r="E17" s="52" t="s">
        <v>181</v>
      </c>
      <c r="F17" s="29" t="s">
        <v>28</v>
      </c>
      <c r="G17" s="29" t="s">
        <v>28</v>
      </c>
      <c r="H17" s="29">
        <f>[5]DIF12!$S$51</f>
        <v>7200</v>
      </c>
      <c r="I17" s="29">
        <f>[5]DIF12!$S$51</f>
        <v>7200</v>
      </c>
      <c r="J17" s="48">
        <v>145232.19</v>
      </c>
      <c r="K17" s="48">
        <v>-27700.57</v>
      </c>
      <c r="L17" s="83">
        <v>117531.62</v>
      </c>
      <c r="M17" s="31">
        <f>I17/H17*100</f>
        <v>100</v>
      </c>
      <c r="N17" s="33">
        <f t="shared" ref="N17:N19" si="0">IFERROR((L17/(J17+K17))*100,0)</f>
        <v>100</v>
      </c>
      <c r="O17" s="29">
        <v>365</v>
      </c>
      <c r="P17" s="29">
        <v>365</v>
      </c>
      <c r="Q17" s="29">
        <f>[4]DIF12!$R$16</f>
        <v>7200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492</v>
      </c>
    </row>
    <row r="18" spans="1:21" ht="39" x14ac:dyDescent="0.3">
      <c r="A18" s="29">
        <v>2</v>
      </c>
      <c r="B18" s="164"/>
      <c r="C18" s="159" t="s">
        <v>179</v>
      </c>
      <c r="D18" s="160"/>
      <c r="E18" s="52" t="s">
        <v>182</v>
      </c>
      <c r="F18" s="29" t="s">
        <v>28</v>
      </c>
      <c r="G18" s="29" t="s">
        <v>28</v>
      </c>
      <c r="H18" s="29">
        <f>[5]DIF12!$S$53</f>
        <v>6000</v>
      </c>
      <c r="I18" s="29">
        <f>[5]DIF12!$S$53</f>
        <v>6000</v>
      </c>
      <c r="J18" s="48">
        <v>1029534.24</v>
      </c>
      <c r="K18" s="48">
        <v>26401.16</v>
      </c>
      <c r="L18" s="83">
        <v>1055935.3999999999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[4]DIF12!$R$18</f>
        <v>6000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493</v>
      </c>
    </row>
    <row r="19" spans="1:21" ht="36.75" customHeight="1" x14ac:dyDescent="0.3">
      <c r="A19" s="29">
        <v>3</v>
      </c>
      <c r="B19" s="164"/>
      <c r="C19" s="159" t="s">
        <v>180</v>
      </c>
      <c r="D19" s="160"/>
      <c r="E19" s="52" t="s">
        <v>183</v>
      </c>
      <c r="F19" s="29" t="s">
        <v>28</v>
      </c>
      <c r="G19" s="29" t="s">
        <v>28</v>
      </c>
      <c r="H19" s="29">
        <f>[5]DIF12!$S$55</f>
        <v>15</v>
      </c>
      <c r="I19" s="29">
        <f>[5]DIF12!$S$55</f>
        <v>15</v>
      </c>
      <c r="J19" s="48">
        <v>145006.56</v>
      </c>
      <c r="K19" s="48">
        <v>72204.98</v>
      </c>
      <c r="L19" s="83">
        <v>217211.54</v>
      </c>
      <c r="M19" s="31">
        <f>I19/H19*100</f>
        <v>100</v>
      </c>
      <c r="N19" s="33">
        <f t="shared" si="0"/>
        <v>100.00000000000003</v>
      </c>
      <c r="O19" s="29">
        <v>365</v>
      </c>
      <c r="P19" s="29">
        <v>365</v>
      </c>
      <c r="Q19" s="29">
        <f>[4]DIF12!$R$20</f>
        <v>400</v>
      </c>
      <c r="R19" s="33">
        <f>IFERROR((I19/H19)*100,0)</f>
        <v>100</v>
      </c>
      <c r="S19" s="33">
        <f t="shared" si="1"/>
        <v>100</v>
      </c>
      <c r="T19" s="33">
        <f t="shared" si="2"/>
        <v>100.00000000000003</v>
      </c>
      <c r="U19" s="35" t="s">
        <v>494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50">
        <f>SUM(J17:J19)</f>
        <v>1319772.99</v>
      </c>
      <c r="K20" s="50">
        <f>SUM(K17:K19)</f>
        <v>70905.569999999992</v>
      </c>
      <c r="L20" s="50">
        <f>SUM(L17:L19)</f>
        <v>1390678.56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view="pageBreakPreview" topLeftCell="A16" zoomScale="59" zoomScaleNormal="100" zoomScaleSheetLayoutView="59" workbookViewId="0">
      <selection activeCell="J28" sqref="J28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184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187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185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200" t="s">
        <v>188</v>
      </c>
      <c r="Q11" s="201"/>
      <c r="R11" s="201"/>
      <c r="S11" s="201"/>
      <c r="T11" s="201"/>
      <c r="U11" s="202"/>
    </row>
    <row r="12" spans="1:21" ht="58.5" customHeight="1" x14ac:dyDescent="0.3">
      <c r="A12" s="121" t="s">
        <v>2</v>
      </c>
      <c r="B12" s="121"/>
      <c r="C12" s="118" t="s">
        <v>186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8"/>
      <c r="N12" s="121" t="s">
        <v>41</v>
      </c>
      <c r="O12" s="121"/>
      <c r="P12" s="222" t="s">
        <v>75</v>
      </c>
      <c r="Q12" s="223"/>
      <c r="R12" s="223"/>
      <c r="S12" s="223"/>
      <c r="T12" s="223"/>
      <c r="U12" s="224"/>
    </row>
    <row r="13" spans="1:21" ht="33.75" customHeight="1" x14ac:dyDescent="0.3">
      <c r="A13" s="121" t="s">
        <v>50</v>
      </c>
      <c r="B13" s="121"/>
      <c r="C13" s="225" t="s">
        <v>66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6"/>
      <c r="N13" s="121" t="s">
        <v>48</v>
      </c>
      <c r="O13" s="121"/>
      <c r="P13" s="232" t="s">
        <v>32</v>
      </c>
      <c r="Q13" s="233"/>
      <c r="R13" s="233"/>
      <c r="S13" s="233"/>
      <c r="T13" s="233"/>
      <c r="U13" s="234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15.6" x14ac:dyDescent="0.3">
      <c r="A17" s="58">
        <v>1</v>
      </c>
      <c r="B17" s="179" t="s">
        <v>30</v>
      </c>
      <c r="C17" s="228" t="s">
        <v>189</v>
      </c>
      <c r="D17" s="189"/>
      <c r="E17" s="29" t="s">
        <v>58</v>
      </c>
      <c r="F17" s="29" t="s">
        <v>28</v>
      </c>
      <c r="G17" s="29" t="s">
        <v>28</v>
      </c>
      <c r="H17" s="29">
        <f>[5]SEP13!$S$67</f>
        <v>360</v>
      </c>
      <c r="I17" s="29">
        <v>360</v>
      </c>
      <c r="J17" s="48">
        <v>1812810.24</v>
      </c>
      <c r="K17" s="48">
        <v>251828.76</v>
      </c>
      <c r="L17" s="53">
        <v>2064639</v>
      </c>
      <c r="M17" s="31">
        <f>I17/H17*100</f>
        <v>100</v>
      </c>
      <c r="N17" s="33">
        <f t="shared" ref="N17:N22" si="0">IFERROR((L17/(J17+K17))*100,0)</f>
        <v>100</v>
      </c>
      <c r="O17" s="29">
        <v>365</v>
      </c>
      <c r="P17" s="29">
        <v>365</v>
      </c>
      <c r="Q17" s="29">
        <f>[4]SEP13!$R$16</f>
        <v>230</v>
      </c>
      <c r="R17" s="33">
        <f t="shared" ref="R17:R22" si="1">IFERROR((I17/H17)*100,0)</f>
        <v>100</v>
      </c>
      <c r="S17" s="33">
        <f t="shared" ref="S17:S22" si="2">IFERROR((P17/O17)*100,0)</f>
        <v>100</v>
      </c>
      <c r="T17" s="33">
        <f t="shared" ref="T17:T22" si="3">IFERROR((L17/(J17+K17))*100,0)</f>
        <v>100</v>
      </c>
      <c r="U17" s="35" t="s">
        <v>495</v>
      </c>
    </row>
    <row r="18" spans="1:21" ht="31.2" x14ac:dyDescent="0.3">
      <c r="A18" s="58">
        <v>2</v>
      </c>
      <c r="B18" s="179"/>
      <c r="C18" s="228" t="s">
        <v>190</v>
      </c>
      <c r="D18" s="189"/>
      <c r="E18" s="29" t="s">
        <v>193</v>
      </c>
      <c r="F18" s="29" t="s">
        <v>28</v>
      </c>
      <c r="G18" s="29" t="s">
        <v>28</v>
      </c>
      <c r="H18" s="29">
        <f>[5]SEP13!$S$69</f>
        <v>240</v>
      </c>
      <c r="I18" s="29">
        <v>240</v>
      </c>
      <c r="J18" s="48">
        <v>215769.44</v>
      </c>
      <c r="K18" s="48">
        <v>114472.32000000001</v>
      </c>
      <c r="L18" s="53">
        <v>330241.76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[4]SEP13!$R$18</f>
        <v>15318</v>
      </c>
      <c r="R18" s="33">
        <f t="shared" si="1"/>
        <v>100</v>
      </c>
      <c r="S18" s="33">
        <f t="shared" si="2"/>
        <v>100</v>
      </c>
      <c r="T18" s="33">
        <f t="shared" si="3"/>
        <v>100</v>
      </c>
      <c r="U18" s="35" t="s">
        <v>496</v>
      </c>
    </row>
    <row r="19" spans="1:21" ht="44.25" customHeight="1" x14ac:dyDescent="0.3">
      <c r="A19" s="58">
        <v>3</v>
      </c>
      <c r="B19" s="179"/>
      <c r="C19" s="228" t="s">
        <v>191</v>
      </c>
      <c r="D19" s="189"/>
      <c r="E19" s="29" t="s">
        <v>61</v>
      </c>
      <c r="F19" s="29" t="s">
        <v>28</v>
      </c>
      <c r="G19" s="29" t="s">
        <v>28</v>
      </c>
      <c r="H19" s="29">
        <f>[5]SEP13!$S$71</f>
        <v>24</v>
      </c>
      <c r="I19" s="29">
        <v>24</v>
      </c>
      <c r="J19" s="53">
        <v>132013.12</v>
      </c>
      <c r="K19" s="53">
        <v>23118.54</v>
      </c>
      <c r="L19" s="53">
        <v>155131.66</v>
      </c>
      <c r="M19" s="31">
        <f>I19/H19*100</f>
        <v>100</v>
      </c>
      <c r="N19" s="33">
        <f t="shared" si="0"/>
        <v>100</v>
      </c>
      <c r="O19" s="29">
        <v>365</v>
      </c>
      <c r="P19" s="29">
        <v>365</v>
      </c>
      <c r="Q19" s="29">
        <f>[4]SEP13!$R$20</f>
        <v>1000</v>
      </c>
      <c r="R19" s="33">
        <f t="shared" si="1"/>
        <v>100</v>
      </c>
      <c r="S19" s="33">
        <f t="shared" si="2"/>
        <v>100</v>
      </c>
      <c r="T19" s="33">
        <f t="shared" si="3"/>
        <v>100</v>
      </c>
      <c r="U19" s="35" t="s">
        <v>497</v>
      </c>
    </row>
    <row r="20" spans="1:21" ht="48" customHeight="1" x14ac:dyDescent="0.3">
      <c r="A20" s="58">
        <v>4</v>
      </c>
      <c r="B20" s="179"/>
      <c r="C20" s="228" t="s">
        <v>192</v>
      </c>
      <c r="D20" s="189"/>
      <c r="E20" s="29" t="s">
        <v>194</v>
      </c>
      <c r="F20" s="29" t="s">
        <v>28</v>
      </c>
      <c r="G20" s="29" t="s">
        <v>28</v>
      </c>
      <c r="H20" s="29">
        <f>[5]SEP13!$S$73</f>
        <v>360</v>
      </c>
      <c r="I20" s="29">
        <v>360</v>
      </c>
      <c r="J20" s="53">
        <v>250000</v>
      </c>
      <c r="K20" s="53">
        <v>-148666.23999999999</v>
      </c>
      <c r="L20" s="53">
        <v>101333.75999999999</v>
      </c>
      <c r="M20" s="31">
        <f>I20/H20*100</f>
        <v>100</v>
      </c>
      <c r="N20" s="33">
        <f t="shared" si="0"/>
        <v>99.999999999999986</v>
      </c>
      <c r="O20" s="29">
        <v>365</v>
      </c>
      <c r="P20" s="29">
        <v>365</v>
      </c>
      <c r="Q20" s="29">
        <f>[4]SEP13!$R$22</f>
        <v>1500</v>
      </c>
      <c r="R20" s="33">
        <f t="shared" si="1"/>
        <v>100</v>
      </c>
      <c r="S20" s="33">
        <f t="shared" si="2"/>
        <v>100</v>
      </c>
      <c r="T20" s="33">
        <f t="shared" si="3"/>
        <v>99.999999999999986</v>
      </c>
      <c r="U20" s="35" t="s">
        <v>498</v>
      </c>
    </row>
    <row r="21" spans="1:21" ht="44.25" customHeight="1" x14ac:dyDescent="0.3">
      <c r="A21" s="58">
        <v>5</v>
      </c>
      <c r="B21" s="179"/>
      <c r="C21" s="229" t="s">
        <v>448</v>
      </c>
      <c r="D21" s="230"/>
      <c r="E21" s="29" t="s">
        <v>58</v>
      </c>
      <c r="F21" s="29" t="s">
        <v>28</v>
      </c>
      <c r="G21" s="29" t="s">
        <v>28</v>
      </c>
      <c r="H21" s="29">
        <f>[5]SEP13!$S$67</f>
        <v>360</v>
      </c>
      <c r="I21" s="29">
        <v>360</v>
      </c>
      <c r="J21" s="53">
        <v>0</v>
      </c>
      <c r="K21" s="53">
        <v>67859.81</v>
      </c>
      <c r="L21" s="53">
        <v>67859.81</v>
      </c>
      <c r="M21" s="31">
        <f t="shared" ref="M21:M22" si="4">I21/H21*100</f>
        <v>100</v>
      </c>
      <c r="N21" s="33">
        <f t="shared" si="0"/>
        <v>100</v>
      </c>
      <c r="O21" s="29">
        <v>365</v>
      </c>
      <c r="P21" s="29">
        <v>365</v>
      </c>
      <c r="Q21" s="29">
        <f>[4]SEP13!$R$22</f>
        <v>1500</v>
      </c>
      <c r="R21" s="33">
        <f t="shared" si="1"/>
        <v>100</v>
      </c>
      <c r="S21" s="33">
        <f t="shared" si="2"/>
        <v>100</v>
      </c>
      <c r="T21" s="33">
        <f t="shared" si="3"/>
        <v>100</v>
      </c>
      <c r="U21" s="35" t="s">
        <v>499</v>
      </c>
    </row>
    <row r="22" spans="1:21" ht="52.5" customHeight="1" x14ac:dyDescent="0.3">
      <c r="A22" s="58">
        <v>6</v>
      </c>
      <c r="B22" s="179"/>
      <c r="C22" s="231" t="s">
        <v>449</v>
      </c>
      <c r="D22" s="230"/>
      <c r="E22" s="29" t="s">
        <v>58</v>
      </c>
      <c r="F22" s="29" t="s">
        <v>28</v>
      </c>
      <c r="G22" s="29" t="s">
        <v>28</v>
      </c>
      <c r="H22" s="29">
        <f>[5]SEP13!$S$67</f>
        <v>360</v>
      </c>
      <c r="I22" s="29">
        <v>360</v>
      </c>
      <c r="J22" s="53">
        <v>0</v>
      </c>
      <c r="K22" s="53">
        <v>863952.19</v>
      </c>
      <c r="L22" s="53">
        <v>863952.19</v>
      </c>
      <c r="M22" s="31">
        <f t="shared" si="4"/>
        <v>100</v>
      </c>
      <c r="N22" s="33">
        <f t="shared" si="0"/>
        <v>100</v>
      </c>
      <c r="O22" s="29">
        <v>365</v>
      </c>
      <c r="P22" s="29">
        <v>365</v>
      </c>
      <c r="Q22" s="29">
        <f>[4]SEP13!$R$22</f>
        <v>1500</v>
      </c>
      <c r="R22" s="33">
        <f t="shared" si="1"/>
        <v>100</v>
      </c>
      <c r="S22" s="33">
        <f t="shared" si="2"/>
        <v>100</v>
      </c>
      <c r="T22" s="33">
        <f t="shared" si="3"/>
        <v>100</v>
      </c>
      <c r="U22" s="35" t="s">
        <v>500</v>
      </c>
    </row>
    <row r="23" spans="1:21" x14ac:dyDescent="0.3">
      <c r="A23" s="173" t="s">
        <v>717</v>
      </c>
      <c r="B23" s="174"/>
      <c r="C23" s="174"/>
      <c r="D23" s="174"/>
      <c r="E23" s="174"/>
      <c r="F23" s="174"/>
      <c r="G23" s="174"/>
      <c r="H23" s="174"/>
      <c r="I23" s="175"/>
      <c r="J23" s="40">
        <f>SUM(J17:J22)</f>
        <v>2410592.7999999998</v>
      </c>
      <c r="K23" s="40">
        <f t="shared" ref="K23:L23" si="5">SUM(K17:K22)</f>
        <v>1172565.3799999999</v>
      </c>
      <c r="L23" s="40">
        <f t="shared" si="5"/>
        <v>3583158.1799999997</v>
      </c>
      <c r="M23" s="172"/>
      <c r="N23" s="172"/>
      <c r="O23" s="172"/>
      <c r="P23" s="172"/>
      <c r="Q23" s="172"/>
      <c r="R23" s="172"/>
      <c r="S23" s="172"/>
      <c r="T23" s="172"/>
      <c r="U23" s="172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0"/>
      <c r="B28" s="10"/>
      <c r="C28" s="10"/>
      <c r="D28" s="10"/>
      <c r="E28" s="13"/>
      <c r="F28" s="10"/>
      <c r="G28" s="13"/>
      <c r="H28" s="13"/>
      <c r="I28" s="13"/>
      <c r="J28" s="14"/>
      <c r="K28" s="14"/>
      <c r="L28" s="14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3">
      <c r="A29" s="10"/>
      <c r="B29" s="10"/>
      <c r="C29" s="10"/>
      <c r="D29" s="10"/>
      <c r="E29" s="13"/>
      <c r="F29" s="10"/>
      <c r="G29" s="13"/>
      <c r="H29" s="13"/>
      <c r="I29" s="13"/>
      <c r="J29" s="14"/>
      <c r="K29" s="14"/>
      <c r="L29" s="14"/>
      <c r="M29" s="11"/>
      <c r="N29" s="11"/>
      <c r="O29" s="11"/>
      <c r="P29" s="11"/>
      <c r="Q29" s="11"/>
      <c r="R29" s="11"/>
      <c r="S29" s="11"/>
      <c r="T29" s="11"/>
      <c r="U29" s="11"/>
    </row>
  </sheetData>
  <mergeCells count="51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3:U23"/>
    <mergeCell ref="B17:B22"/>
    <mergeCell ref="C17:D17"/>
    <mergeCell ref="C18:D18"/>
    <mergeCell ref="C19:D19"/>
    <mergeCell ref="C20:D20"/>
    <mergeCell ref="C21:D21"/>
    <mergeCell ref="C22:D22"/>
    <mergeCell ref="A23:I23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topLeftCell="A9" zoomScale="62" zoomScaleNormal="100" zoomScaleSheetLayoutView="62" workbookViewId="0">
      <selection activeCell="J23" sqref="J2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195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109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185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200" t="s">
        <v>110</v>
      </c>
      <c r="Q11" s="201"/>
      <c r="R11" s="201"/>
      <c r="S11" s="201"/>
      <c r="T11" s="201"/>
      <c r="U11" s="202"/>
    </row>
    <row r="12" spans="1:21" ht="38.25" customHeight="1" x14ac:dyDescent="0.3">
      <c r="A12" s="121" t="s">
        <v>2</v>
      </c>
      <c r="B12" s="121"/>
      <c r="C12" s="118" t="s">
        <v>117</v>
      </c>
      <c r="D12" s="217"/>
      <c r="E12" s="217"/>
      <c r="F12" s="217"/>
      <c r="G12" s="217"/>
      <c r="H12" s="217"/>
      <c r="I12" s="217"/>
      <c r="J12" s="217"/>
      <c r="K12" s="217"/>
      <c r="L12" s="217"/>
      <c r="M12" s="218"/>
      <c r="N12" s="121" t="s">
        <v>41</v>
      </c>
      <c r="O12" s="121"/>
      <c r="P12" s="222" t="s">
        <v>75</v>
      </c>
      <c r="Q12" s="223"/>
      <c r="R12" s="223"/>
      <c r="S12" s="223"/>
      <c r="T12" s="223"/>
      <c r="U12" s="224"/>
    </row>
    <row r="13" spans="1:21" ht="23.25" customHeight="1" x14ac:dyDescent="0.3">
      <c r="A13" s="121" t="s">
        <v>50</v>
      </c>
      <c r="B13" s="121"/>
      <c r="C13" s="118" t="s">
        <v>196</v>
      </c>
      <c r="D13" s="217"/>
      <c r="E13" s="217"/>
      <c r="F13" s="217"/>
      <c r="G13" s="217"/>
      <c r="H13" s="217"/>
      <c r="I13" s="217"/>
      <c r="J13" s="217"/>
      <c r="K13" s="217"/>
      <c r="L13" s="217"/>
      <c r="M13" s="218"/>
      <c r="N13" s="121" t="s">
        <v>48</v>
      </c>
      <c r="O13" s="121"/>
      <c r="P13" s="232" t="s">
        <v>32</v>
      </c>
      <c r="Q13" s="233"/>
      <c r="R13" s="233"/>
      <c r="S13" s="233"/>
      <c r="T13" s="233"/>
      <c r="U13" s="234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6" customHeight="1" x14ac:dyDescent="0.3">
      <c r="A17" s="29">
        <v>1</v>
      </c>
      <c r="B17" s="163" t="s">
        <v>30</v>
      </c>
      <c r="C17" s="188" t="s">
        <v>197</v>
      </c>
      <c r="D17" s="189"/>
      <c r="E17" s="29" t="s">
        <v>37</v>
      </c>
      <c r="F17" s="29" t="s">
        <v>28</v>
      </c>
      <c r="G17" s="29" t="s">
        <v>28</v>
      </c>
      <c r="H17" s="54">
        <f>[5]CAT14!$S$55</f>
        <v>12</v>
      </c>
      <c r="I17" s="54">
        <v>12</v>
      </c>
      <c r="J17" s="38">
        <v>132000</v>
      </c>
      <c r="K17" s="38">
        <v>-5500</v>
      </c>
      <c r="L17" s="81">
        <v>126500</v>
      </c>
      <c r="M17" s="31">
        <f>I17/H17*100</f>
        <v>100</v>
      </c>
      <c r="N17" s="33">
        <f t="shared" ref="N17:N19" si="0">IFERROR((L17/(J17+K17))*100,0)</f>
        <v>100</v>
      </c>
      <c r="O17" s="29">
        <v>365</v>
      </c>
      <c r="P17" s="29">
        <v>365</v>
      </c>
      <c r="Q17" s="29">
        <f>[4]CAT14!$R$16</f>
        <v>15318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501</v>
      </c>
    </row>
    <row r="18" spans="1:21" ht="15.6" x14ac:dyDescent="0.3">
      <c r="A18" s="29">
        <v>2</v>
      </c>
      <c r="B18" s="164"/>
      <c r="C18" s="188" t="s">
        <v>198</v>
      </c>
      <c r="D18" s="189"/>
      <c r="E18" s="29" t="s">
        <v>200</v>
      </c>
      <c r="F18" s="29" t="s">
        <v>28</v>
      </c>
      <c r="G18" s="29" t="s">
        <v>28</v>
      </c>
      <c r="H18" s="54">
        <f>[5]CAT14!$S$57</f>
        <v>1420</v>
      </c>
      <c r="I18" s="54">
        <v>1420</v>
      </c>
      <c r="J18" s="38">
        <v>35006.559999999998</v>
      </c>
      <c r="K18" s="38">
        <v>2997.54</v>
      </c>
      <c r="L18" s="81">
        <v>38004.1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[4]CAT14!$R$18</f>
        <v>1420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502</v>
      </c>
    </row>
    <row r="19" spans="1:21" ht="15.6" x14ac:dyDescent="0.3">
      <c r="A19" s="29">
        <v>3</v>
      </c>
      <c r="B19" s="164"/>
      <c r="C19" s="188" t="s">
        <v>199</v>
      </c>
      <c r="D19" s="189"/>
      <c r="E19" s="29" t="s">
        <v>201</v>
      </c>
      <c r="F19" s="29" t="s">
        <v>28</v>
      </c>
      <c r="G19" s="29" t="s">
        <v>28</v>
      </c>
      <c r="H19" s="54">
        <f>[5]CAT14!$S$59</f>
        <v>1</v>
      </c>
      <c r="I19" s="54">
        <v>1</v>
      </c>
      <c r="J19" s="38">
        <v>15750</v>
      </c>
      <c r="K19" s="38">
        <v>-1750</v>
      </c>
      <c r="L19" s="81">
        <v>14000</v>
      </c>
      <c r="M19" s="31">
        <f>I19/H19*100</f>
        <v>100</v>
      </c>
      <c r="N19" s="33">
        <f t="shared" si="0"/>
        <v>100</v>
      </c>
      <c r="O19" s="29">
        <v>365</v>
      </c>
      <c r="P19" s="29">
        <v>365</v>
      </c>
      <c r="Q19" s="29">
        <f>[4]CAT14!$R$20</f>
        <v>15318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503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40">
        <f>SUM(J17:J19)</f>
        <v>182756.56</v>
      </c>
      <c r="K20" s="40">
        <f>SUM(K17:K19)</f>
        <v>-4252.46</v>
      </c>
      <c r="L20" s="40">
        <f>SUM(L17:L19)</f>
        <v>178504.1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topLeftCell="A8" zoomScale="62" zoomScaleNormal="100" zoomScaleSheetLayoutView="62" workbookViewId="0">
      <selection activeCell="J27" sqref="J27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202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4" t="s">
        <v>82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21" t="s">
        <v>39</v>
      </c>
      <c r="O10" s="121"/>
      <c r="P10" s="200" t="s">
        <v>204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173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200" t="s">
        <v>205</v>
      </c>
      <c r="Q11" s="201"/>
      <c r="R11" s="201"/>
      <c r="S11" s="201"/>
      <c r="T11" s="201"/>
      <c r="U11" s="202"/>
    </row>
    <row r="12" spans="1:21" ht="28.5" customHeight="1" x14ac:dyDescent="0.3">
      <c r="A12" s="121" t="s">
        <v>2</v>
      </c>
      <c r="B12" s="121"/>
      <c r="C12" s="165" t="s">
        <v>203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222" t="s">
        <v>75</v>
      </c>
      <c r="Q12" s="223"/>
      <c r="R12" s="223"/>
      <c r="S12" s="223"/>
      <c r="T12" s="223"/>
      <c r="U12" s="224"/>
    </row>
    <row r="13" spans="1:21" x14ac:dyDescent="0.3">
      <c r="A13" s="121" t="s">
        <v>50</v>
      </c>
      <c r="B13" s="121"/>
      <c r="C13" s="238" t="s">
        <v>70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40"/>
      <c r="N13" s="121" t="s">
        <v>48</v>
      </c>
      <c r="O13" s="121"/>
      <c r="P13" s="232" t="s">
        <v>32</v>
      </c>
      <c r="Q13" s="233"/>
      <c r="R13" s="233"/>
      <c r="S13" s="233"/>
      <c r="T13" s="233"/>
      <c r="U13" s="234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9.9" customHeight="1" x14ac:dyDescent="0.3">
      <c r="A17" s="29">
        <v>1</v>
      </c>
      <c r="B17" s="163" t="s">
        <v>30</v>
      </c>
      <c r="C17" s="188" t="s">
        <v>206</v>
      </c>
      <c r="D17" s="189"/>
      <c r="E17" s="29" t="s">
        <v>62</v>
      </c>
      <c r="F17" s="29" t="s">
        <v>28</v>
      </c>
      <c r="G17" s="29" t="s">
        <v>28</v>
      </c>
      <c r="H17" s="29">
        <f>[5]SAL15!$S$55</f>
        <v>72</v>
      </c>
      <c r="I17" s="29">
        <v>72</v>
      </c>
      <c r="J17" s="51">
        <v>212000</v>
      </c>
      <c r="K17" s="51">
        <v>31904.560000000001</v>
      </c>
      <c r="L17" s="84">
        <v>243904.56</v>
      </c>
      <c r="M17" s="31">
        <f>I17/H17*100</f>
        <v>100</v>
      </c>
      <c r="N17" s="33">
        <f t="shared" ref="N17:N20" si="0">IFERROR((L17/(J17+K17))*100,0)</f>
        <v>100</v>
      </c>
      <c r="O17" s="29">
        <v>365</v>
      </c>
      <c r="P17" s="29">
        <v>365</v>
      </c>
      <c r="Q17" s="29">
        <f>[4]SAL15!$R$16</f>
        <v>1400</v>
      </c>
      <c r="R17" s="33">
        <f>IFERROR((I17/H17)*100,0)</f>
        <v>100</v>
      </c>
      <c r="S17" s="33">
        <f t="shared" ref="S17:S20" si="1">IFERROR((P17/O17)*100,0)</f>
        <v>100</v>
      </c>
      <c r="T17" s="33">
        <f t="shared" ref="T17:T20" si="2">IFERROR((L17/(J17+K17))*100,0)</f>
        <v>100</v>
      </c>
      <c r="U17" s="35" t="s">
        <v>504</v>
      </c>
    </row>
    <row r="18" spans="1:21" ht="39.9" customHeight="1" x14ac:dyDescent="0.3">
      <c r="A18" s="29">
        <v>2</v>
      </c>
      <c r="B18" s="164"/>
      <c r="C18" s="188" t="s">
        <v>207</v>
      </c>
      <c r="D18" s="189"/>
      <c r="E18" s="29" t="s">
        <v>37</v>
      </c>
      <c r="F18" s="29" t="s">
        <v>28</v>
      </c>
      <c r="G18" s="29" t="s">
        <v>28</v>
      </c>
      <c r="H18" s="29">
        <f>[5]SAL15!$S$57</f>
        <v>12</v>
      </c>
      <c r="I18" s="29">
        <v>12</v>
      </c>
      <c r="J18" s="51">
        <v>25006.560000000001</v>
      </c>
      <c r="K18" s="51">
        <v>3998.12</v>
      </c>
      <c r="L18" s="84">
        <v>29004.68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[4]SAL15!$R$18</f>
        <v>1200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505</v>
      </c>
    </row>
    <row r="19" spans="1:21" ht="39.9" customHeight="1" x14ac:dyDescent="0.3">
      <c r="A19" s="29">
        <v>3</v>
      </c>
      <c r="B19" s="164"/>
      <c r="C19" s="188" t="s">
        <v>208</v>
      </c>
      <c r="D19" s="189"/>
      <c r="E19" s="29" t="s">
        <v>37</v>
      </c>
      <c r="F19" s="29" t="s">
        <v>28</v>
      </c>
      <c r="G19" s="29" t="s">
        <v>28</v>
      </c>
      <c r="H19" s="29">
        <f>[5]SAL15!$S$59</f>
        <v>4</v>
      </c>
      <c r="I19" s="29">
        <v>0</v>
      </c>
      <c r="J19" s="51">
        <v>4000</v>
      </c>
      <c r="K19" s="51">
        <v>-4000</v>
      </c>
      <c r="L19" s="84">
        <v>0</v>
      </c>
      <c r="M19" s="31">
        <f>I19/H19*100</f>
        <v>0</v>
      </c>
      <c r="N19" s="33">
        <f t="shared" si="0"/>
        <v>0</v>
      </c>
      <c r="O19" s="29">
        <v>0</v>
      </c>
      <c r="P19" s="29">
        <v>0</v>
      </c>
      <c r="Q19" s="29">
        <f>[4]SAL15!$R$20</f>
        <v>240</v>
      </c>
      <c r="R19" s="33">
        <f>IFERROR((I19/H19)*100,0)</f>
        <v>0</v>
      </c>
      <c r="S19" s="33">
        <f t="shared" si="1"/>
        <v>0</v>
      </c>
      <c r="T19" s="33">
        <f t="shared" si="2"/>
        <v>0</v>
      </c>
      <c r="U19" s="35" t="s">
        <v>506</v>
      </c>
    </row>
    <row r="20" spans="1:21" ht="39.9" customHeight="1" x14ac:dyDescent="0.3">
      <c r="A20" s="29">
        <v>4</v>
      </c>
      <c r="B20" s="164"/>
      <c r="C20" s="188" t="s">
        <v>209</v>
      </c>
      <c r="D20" s="189"/>
      <c r="E20" s="29" t="s">
        <v>210</v>
      </c>
      <c r="F20" s="29" t="s">
        <v>28</v>
      </c>
      <c r="G20" s="29" t="s">
        <v>28</v>
      </c>
      <c r="H20" s="29">
        <f>[5]SAL15!$S$61</f>
        <v>60</v>
      </c>
      <c r="I20" s="29">
        <v>60</v>
      </c>
      <c r="J20" s="51">
        <v>18000</v>
      </c>
      <c r="K20" s="51">
        <v>4000</v>
      </c>
      <c r="L20" s="84">
        <v>22000</v>
      </c>
      <c r="M20" s="31">
        <f>I20/H20*100</f>
        <v>100</v>
      </c>
      <c r="N20" s="33">
        <f t="shared" si="0"/>
        <v>100</v>
      </c>
      <c r="O20" s="29">
        <v>365</v>
      </c>
      <c r="P20" s="29">
        <v>365</v>
      </c>
      <c r="Q20" s="29">
        <f>[4]SAL15!$R$22</f>
        <v>720</v>
      </c>
      <c r="R20" s="33">
        <f>IFERROR((I20/H20)*100,0)</f>
        <v>100</v>
      </c>
      <c r="S20" s="33">
        <f t="shared" si="1"/>
        <v>100</v>
      </c>
      <c r="T20" s="33">
        <f t="shared" si="2"/>
        <v>100</v>
      </c>
      <c r="U20" s="35" t="s">
        <v>507</v>
      </c>
    </row>
    <row r="21" spans="1:21" x14ac:dyDescent="0.3">
      <c r="A21" s="173" t="s">
        <v>717</v>
      </c>
      <c r="B21" s="174"/>
      <c r="C21" s="174"/>
      <c r="D21" s="174"/>
      <c r="E21" s="174"/>
      <c r="F21" s="174"/>
      <c r="G21" s="174"/>
      <c r="H21" s="174"/>
      <c r="I21" s="175"/>
      <c r="J21" s="39">
        <f>SUM(J17:J20)</f>
        <v>259006.56</v>
      </c>
      <c r="K21" s="39">
        <f>SUM(K17:K20)</f>
        <v>35902.68</v>
      </c>
      <c r="L21" s="39">
        <f>SUM(L17:L20)</f>
        <v>294909.24</v>
      </c>
      <c r="M21" s="235"/>
      <c r="N21" s="236"/>
      <c r="O21" s="236"/>
      <c r="P21" s="236"/>
      <c r="Q21" s="236"/>
      <c r="R21" s="236"/>
      <c r="S21" s="236"/>
      <c r="T21" s="236"/>
      <c r="U21" s="237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</sheetData>
  <mergeCells count="49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1:U21"/>
    <mergeCell ref="B17:B20"/>
    <mergeCell ref="C17:D17"/>
    <mergeCell ref="C18:D18"/>
    <mergeCell ref="C19:D19"/>
    <mergeCell ref="C20:D20"/>
    <mergeCell ref="A21:I21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topLeftCell="B5" zoomScale="64" zoomScaleNormal="100" zoomScaleSheetLayoutView="64" workbookViewId="0">
      <selection activeCell="B27" sqref="A27:XFD3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211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213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185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94" t="s">
        <v>214</v>
      </c>
      <c r="Q11" s="195"/>
      <c r="R11" s="195"/>
      <c r="S11" s="195"/>
      <c r="T11" s="195"/>
      <c r="U11" s="196"/>
    </row>
    <row r="12" spans="1:21" ht="52.5" customHeight="1" x14ac:dyDescent="0.3">
      <c r="A12" s="121" t="s">
        <v>2</v>
      </c>
      <c r="B12" s="121"/>
      <c r="C12" s="165" t="s">
        <v>212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7"/>
      <c r="N12" s="121" t="s">
        <v>41</v>
      </c>
      <c r="O12" s="121"/>
      <c r="P12" s="222" t="s">
        <v>75</v>
      </c>
      <c r="Q12" s="223"/>
      <c r="R12" s="223"/>
      <c r="S12" s="223"/>
      <c r="T12" s="223"/>
      <c r="U12" s="224"/>
    </row>
    <row r="13" spans="1:21" ht="37.5" customHeight="1" x14ac:dyDescent="0.3">
      <c r="A13" s="121" t="s">
        <v>50</v>
      </c>
      <c r="B13" s="121"/>
      <c r="C13" s="225" t="s">
        <v>175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6"/>
      <c r="N13" s="121" t="s">
        <v>48</v>
      </c>
      <c r="O13" s="121"/>
      <c r="P13" s="232" t="s">
        <v>32</v>
      </c>
      <c r="Q13" s="233"/>
      <c r="R13" s="233"/>
      <c r="S13" s="233"/>
      <c r="T13" s="233"/>
      <c r="U13" s="234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9.9" customHeight="1" x14ac:dyDescent="0.3">
      <c r="A17" s="29">
        <v>1</v>
      </c>
      <c r="B17" s="163" t="s">
        <v>30</v>
      </c>
      <c r="C17" s="188" t="s">
        <v>215</v>
      </c>
      <c r="D17" s="189"/>
      <c r="E17" s="29" t="s">
        <v>217</v>
      </c>
      <c r="F17" s="29" t="s">
        <v>28</v>
      </c>
      <c r="G17" s="29" t="s">
        <v>28</v>
      </c>
      <c r="H17" s="29">
        <f>[5]DES16!$S$55</f>
        <v>300</v>
      </c>
      <c r="I17" s="29">
        <v>300</v>
      </c>
      <c r="J17" s="51">
        <v>272206.56</v>
      </c>
      <c r="K17" s="51">
        <v>20669.18</v>
      </c>
      <c r="L17" s="53">
        <v>292875.74</v>
      </c>
      <c r="M17" s="31">
        <f>I17/H17*100</f>
        <v>100</v>
      </c>
      <c r="N17" s="33">
        <f t="shared" ref="N17:N18" si="0">IFERROR((L17/(J17+K17))*100,0)</f>
        <v>100</v>
      </c>
      <c r="O17" s="29">
        <v>365</v>
      </c>
      <c r="P17" s="29">
        <v>365</v>
      </c>
      <c r="Q17" s="29">
        <f>[4]DES16!$R$16</f>
        <v>300</v>
      </c>
      <c r="R17" s="33">
        <f>IFERROR((I17/H17)*100,0)</f>
        <v>100</v>
      </c>
      <c r="S17" s="33">
        <f t="shared" ref="S17:S18" si="1">IFERROR((P17/O17)*100,0)</f>
        <v>100</v>
      </c>
      <c r="T17" s="33">
        <f t="shared" ref="T17:T18" si="2">IFERROR((L17/(J17+K17))*100,0)</f>
        <v>100</v>
      </c>
      <c r="U17" s="35" t="s">
        <v>508</v>
      </c>
    </row>
    <row r="18" spans="1:21" ht="39.9" customHeight="1" x14ac:dyDescent="0.3">
      <c r="A18" s="29">
        <v>2</v>
      </c>
      <c r="B18" s="164"/>
      <c r="C18" s="188" t="s">
        <v>216</v>
      </c>
      <c r="D18" s="189"/>
      <c r="E18" s="29" t="s">
        <v>60</v>
      </c>
      <c r="F18" s="29" t="s">
        <v>28</v>
      </c>
      <c r="G18" s="29" t="s">
        <v>28</v>
      </c>
      <c r="H18" s="29">
        <f>[5]DES16!$S$57</f>
        <v>480</v>
      </c>
      <c r="I18" s="29">
        <v>480</v>
      </c>
      <c r="J18" s="51">
        <v>42750</v>
      </c>
      <c r="K18" s="51">
        <v>-18750</v>
      </c>
      <c r="L18" s="53">
        <v>24000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[4]DES16!$R$18</f>
        <v>960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509</v>
      </c>
    </row>
    <row r="19" spans="1:21" x14ac:dyDescent="0.3">
      <c r="A19" s="173" t="s">
        <v>717</v>
      </c>
      <c r="B19" s="174"/>
      <c r="C19" s="174"/>
      <c r="D19" s="174"/>
      <c r="E19" s="174"/>
      <c r="F19" s="174"/>
      <c r="G19" s="174"/>
      <c r="H19" s="174"/>
      <c r="I19" s="175"/>
      <c r="J19" s="40">
        <f>SUM(J17:J18)</f>
        <v>314956.56</v>
      </c>
      <c r="K19" s="40">
        <f>SUM(K17:K18)</f>
        <v>1919.1800000000003</v>
      </c>
      <c r="L19" s="40">
        <f>SUM(L17:L18)</f>
        <v>316875.74</v>
      </c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x14ac:dyDescent="0.3">
      <c r="A20" s="10"/>
      <c r="B20" s="10"/>
      <c r="C20" s="10"/>
      <c r="D20" s="10"/>
      <c r="E20" s="13"/>
      <c r="F20" s="10"/>
      <c r="G20" s="13"/>
      <c r="H20" s="13"/>
      <c r="I20" s="13"/>
      <c r="J20" s="14"/>
      <c r="K20" s="14"/>
      <c r="L20" s="14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</sheetData>
  <mergeCells count="47">
    <mergeCell ref="A8:B8"/>
    <mergeCell ref="C8:M8"/>
    <mergeCell ref="N8:U8"/>
    <mergeCell ref="A1:U1"/>
    <mergeCell ref="A2:U2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B17:B18"/>
    <mergeCell ref="C17:D17"/>
    <mergeCell ref="C18:D18"/>
    <mergeCell ref="M19:U19"/>
    <mergeCell ref="A19:I19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A9" zoomScale="60" zoomScaleNormal="73" workbookViewId="0">
      <selection activeCell="I24" sqref="I24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218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101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221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185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94" t="s">
        <v>222</v>
      </c>
      <c r="Q11" s="195"/>
      <c r="R11" s="195"/>
      <c r="S11" s="195"/>
      <c r="T11" s="195"/>
      <c r="U11" s="196"/>
    </row>
    <row r="12" spans="1:21" ht="36" customHeight="1" x14ac:dyDescent="0.3">
      <c r="A12" s="116" t="s">
        <v>2</v>
      </c>
      <c r="B12" s="117"/>
      <c r="C12" s="165" t="s">
        <v>219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7"/>
      <c r="N12" s="116" t="s">
        <v>41</v>
      </c>
      <c r="O12" s="117"/>
      <c r="P12" s="222" t="s">
        <v>75</v>
      </c>
      <c r="Q12" s="223"/>
      <c r="R12" s="223"/>
      <c r="S12" s="223"/>
      <c r="T12" s="223"/>
      <c r="U12" s="224"/>
    </row>
    <row r="13" spans="1:21" ht="39.75" customHeight="1" x14ac:dyDescent="0.3">
      <c r="A13" s="121" t="s">
        <v>50</v>
      </c>
      <c r="B13" s="121"/>
      <c r="C13" s="225" t="s">
        <v>220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6"/>
      <c r="N13" s="121" t="s">
        <v>48</v>
      </c>
      <c r="O13" s="121"/>
      <c r="P13" s="232"/>
      <c r="Q13" s="233"/>
      <c r="R13" s="233"/>
      <c r="S13" s="233"/>
      <c r="T13" s="233"/>
      <c r="U13" s="234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9.9" customHeight="1" x14ac:dyDescent="0.3">
      <c r="A17" s="29">
        <v>1</v>
      </c>
      <c r="B17" s="163" t="s">
        <v>30</v>
      </c>
      <c r="C17" s="188" t="s">
        <v>223</v>
      </c>
      <c r="D17" s="189"/>
      <c r="E17" s="29" t="s">
        <v>226</v>
      </c>
      <c r="F17" s="29" t="s">
        <v>28</v>
      </c>
      <c r="G17" s="29" t="s">
        <v>28</v>
      </c>
      <c r="H17" s="29">
        <f>[5]DER17!$S$55</f>
        <v>1800</v>
      </c>
      <c r="I17" s="29">
        <v>1800</v>
      </c>
      <c r="J17" s="55">
        <v>15750</v>
      </c>
      <c r="K17" s="55">
        <v>-5482</v>
      </c>
      <c r="L17" s="80">
        <v>10268</v>
      </c>
      <c r="M17" s="31">
        <f>I17/H17*100</f>
        <v>100</v>
      </c>
      <c r="N17" s="33">
        <f t="shared" ref="N17:N20" si="0">IFERROR((L17/(J17+K17))*100,0)</f>
        <v>100</v>
      </c>
      <c r="O17" s="29">
        <v>365</v>
      </c>
      <c r="P17" s="29">
        <v>365</v>
      </c>
      <c r="Q17" s="29">
        <f>[4]DER17!$R$16</f>
        <v>1800</v>
      </c>
      <c r="R17" s="33">
        <f>IFERROR((I17/H17)*100,0)</f>
        <v>100</v>
      </c>
      <c r="S17" s="33">
        <f t="shared" ref="S17:S20" si="1">IFERROR((P17/O17)*100,0)</f>
        <v>100</v>
      </c>
      <c r="T17" s="33">
        <f t="shared" ref="T17:T20" si="2">IFERROR((L17/(J17+K17))*100,0)</f>
        <v>100</v>
      </c>
      <c r="U17" s="35" t="s">
        <v>510</v>
      </c>
    </row>
    <row r="18" spans="1:21" ht="39.9" customHeight="1" x14ac:dyDescent="0.3">
      <c r="A18" s="29">
        <v>2</v>
      </c>
      <c r="B18" s="164"/>
      <c r="C18" s="188" t="s">
        <v>417</v>
      </c>
      <c r="D18" s="189"/>
      <c r="E18" s="29" t="s">
        <v>226</v>
      </c>
      <c r="F18" s="29" t="s">
        <v>28</v>
      </c>
      <c r="G18" s="29" t="s">
        <v>28</v>
      </c>
      <c r="H18" s="29">
        <f>[5]DER17!$S$57</f>
        <v>1800</v>
      </c>
      <c r="I18" s="29">
        <v>1800</v>
      </c>
      <c r="J18" s="55">
        <v>132000</v>
      </c>
      <c r="K18" s="55">
        <v>-20500</v>
      </c>
      <c r="L18" s="80">
        <v>111500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[4]DER17!$R$18</f>
        <v>1800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511</v>
      </c>
    </row>
    <row r="19" spans="1:21" ht="39.9" customHeight="1" x14ac:dyDescent="0.3">
      <c r="A19" s="29">
        <v>3</v>
      </c>
      <c r="B19" s="164"/>
      <c r="C19" s="188" t="s">
        <v>224</v>
      </c>
      <c r="D19" s="189"/>
      <c r="E19" s="29" t="s">
        <v>52</v>
      </c>
      <c r="F19" s="29" t="s">
        <v>28</v>
      </c>
      <c r="G19" s="29" t="s">
        <v>28</v>
      </c>
      <c r="H19" s="29">
        <f>[5]DER17!$S$59</f>
        <v>1</v>
      </c>
      <c r="I19" s="29">
        <f>[5]DER17!$S$60</f>
        <v>1</v>
      </c>
      <c r="J19" s="47">
        <v>25006.560000000001</v>
      </c>
      <c r="K19" s="47">
        <v>5056.34</v>
      </c>
      <c r="L19" s="80">
        <v>30062.9</v>
      </c>
      <c r="M19" s="31">
        <f>I19/H19*100</f>
        <v>100</v>
      </c>
      <c r="N19" s="33">
        <f t="shared" si="0"/>
        <v>100</v>
      </c>
      <c r="O19" s="29">
        <v>365</v>
      </c>
      <c r="P19" s="29">
        <v>365</v>
      </c>
      <c r="Q19" s="29">
        <f>[4]DER17!$R$20</f>
        <v>1000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512</v>
      </c>
    </row>
    <row r="20" spans="1:21" ht="39.9" customHeight="1" x14ac:dyDescent="0.3">
      <c r="A20" s="29">
        <v>4</v>
      </c>
      <c r="B20" s="164"/>
      <c r="C20" s="188" t="s">
        <v>225</v>
      </c>
      <c r="D20" s="189"/>
      <c r="E20" s="29" t="s">
        <v>217</v>
      </c>
      <c r="F20" s="29" t="s">
        <v>28</v>
      </c>
      <c r="G20" s="29" t="s">
        <v>28</v>
      </c>
      <c r="H20" s="29">
        <f>[5]DER17!$S$61</f>
        <v>500</v>
      </c>
      <c r="I20" s="29">
        <v>0</v>
      </c>
      <c r="J20" s="47">
        <v>20000</v>
      </c>
      <c r="K20" s="47">
        <v>-20000</v>
      </c>
      <c r="L20" s="80">
        <v>0</v>
      </c>
      <c r="M20" s="31">
        <f>I20/H20*100</f>
        <v>0</v>
      </c>
      <c r="N20" s="33">
        <f t="shared" si="0"/>
        <v>0</v>
      </c>
      <c r="O20" s="29">
        <v>0</v>
      </c>
      <c r="P20" s="29">
        <v>0</v>
      </c>
      <c r="Q20" s="29">
        <f>[4]DER17!$R$22</f>
        <v>1500</v>
      </c>
      <c r="R20" s="33">
        <f>IFERROR((I20/H20)*100,0)</f>
        <v>0</v>
      </c>
      <c r="S20" s="33">
        <f t="shared" si="1"/>
        <v>0</v>
      </c>
      <c r="T20" s="33">
        <f t="shared" si="2"/>
        <v>0</v>
      </c>
      <c r="U20" s="35" t="s">
        <v>513</v>
      </c>
    </row>
    <row r="21" spans="1:21" x14ac:dyDescent="0.3">
      <c r="A21" s="173" t="s">
        <v>717</v>
      </c>
      <c r="B21" s="174"/>
      <c r="C21" s="174"/>
      <c r="D21" s="174"/>
      <c r="E21" s="174"/>
      <c r="F21" s="174"/>
      <c r="G21" s="174"/>
      <c r="H21" s="174"/>
      <c r="I21" s="175"/>
      <c r="J21" s="40">
        <f>SUM(J17:J20)</f>
        <v>192756.56</v>
      </c>
      <c r="K21" s="40">
        <f>SUM(K17:K20)</f>
        <v>-40925.660000000003</v>
      </c>
      <c r="L21" s="40">
        <f>SUM(L17:L20)</f>
        <v>151830.9</v>
      </c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0"/>
      <c r="B28" s="10"/>
      <c r="C28" s="10"/>
      <c r="D28" s="10"/>
      <c r="E28" s="13"/>
      <c r="F28" s="10"/>
      <c r="G28" s="13"/>
      <c r="H28" s="13"/>
      <c r="I28" s="13"/>
      <c r="J28" s="14"/>
      <c r="K28" s="14"/>
      <c r="L28" s="14"/>
      <c r="M28" s="11"/>
      <c r="N28" s="11"/>
      <c r="O28" s="11"/>
      <c r="P28" s="11"/>
      <c r="Q28" s="11"/>
      <c r="R28" s="11"/>
      <c r="S28" s="11"/>
      <c r="T28" s="11"/>
      <c r="U28" s="11"/>
    </row>
  </sheetData>
  <mergeCells count="49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1:U21"/>
    <mergeCell ref="B17:B20"/>
    <mergeCell ref="C17:D17"/>
    <mergeCell ref="C18:D18"/>
    <mergeCell ref="C19:D19"/>
    <mergeCell ref="C20:D20"/>
    <mergeCell ref="A21:I21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topLeftCell="A8" zoomScale="60" zoomScaleNormal="100" workbookViewId="0">
      <selection activeCell="A28" sqref="A28:XFD35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227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109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194" t="s">
        <v>110</v>
      </c>
      <c r="Q11" s="195"/>
      <c r="R11" s="195"/>
      <c r="S11" s="195"/>
      <c r="T11" s="195"/>
      <c r="U11" s="196"/>
    </row>
    <row r="12" spans="1:21" ht="42.75" customHeight="1" x14ac:dyDescent="0.3">
      <c r="A12" s="121" t="s">
        <v>2</v>
      </c>
      <c r="B12" s="121"/>
      <c r="C12" s="165" t="s">
        <v>117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145" t="s">
        <v>75</v>
      </c>
      <c r="Q12" s="146"/>
      <c r="R12" s="146"/>
      <c r="S12" s="146"/>
      <c r="T12" s="146"/>
      <c r="U12" s="147"/>
    </row>
    <row r="13" spans="1:21" ht="26.25" customHeight="1" x14ac:dyDescent="0.3">
      <c r="A13" s="121" t="s">
        <v>50</v>
      </c>
      <c r="B13" s="121"/>
      <c r="C13" s="225" t="s">
        <v>65</v>
      </c>
      <c r="D13" s="135"/>
      <c r="E13" s="135"/>
      <c r="F13" s="135"/>
      <c r="G13" s="135"/>
      <c r="H13" s="135"/>
      <c r="I13" s="135"/>
      <c r="J13" s="135"/>
      <c r="K13" s="135"/>
      <c r="L13" s="135"/>
      <c r="M13" s="136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50.1" customHeight="1" x14ac:dyDescent="0.3">
      <c r="A17" s="29">
        <v>1</v>
      </c>
      <c r="B17" s="163" t="s">
        <v>30</v>
      </c>
      <c r="C17" s="188" t="s">
        <v>228</v>
      </c>
      <c r="D17" s="189"/>
      <c r="E17" s="29" t="s">
        <v>54</v>
      </c>
      <c r="F17" s="29" t="s">
        <v>28</v>
      </c>
      <c r="G17" s="29" t="s">
        <v>28</v>
      </c>
      <c r="H17" s="29">
        <f>[5]PLA18!$S$55</f>
        <v>32</v>
      </c>
      <c r="I17" s="29">
        <f>[5]PLA18!$S$56</f>
        <v>32</v>
      </c>
      <c r="J17" s="37">
        <v>108000</v>
      </c>
      <c r="K17" s="37">
        <v>-22216.12</v>
      </c>
      <c r="L17" s="37">
        <v>85783.88</v>
      </c>
      <c r="M17" s="31">
        <f>I17/H17*100</f>
        <v>100</v>
      </c>
      <c r="N17" s="33">
        <f t="shared" ref="N17:N18" si="0">IFERROR((L17/(J17+K17))*100,0)</f>
        <v>100</v>
      </c>
      <c r="O17" s="29">
        <v>365</v>
      </c>
      <c r="P17" s="29">
        <v>365</v>
      </c>
      <c r="Q17" s="29">
        <f>[4]PLA18!$R$16</f>
        <v>15318</v>
      </c>
      <c r="R17" s="33">
        <f>IFERROR((I17/H17)*100,0)</f>
        <v>100</v>
      </c>
      <c r="S17" s="33">
        <f t="shared" ref="S17:S18" si="1">IFERROR((P17/O17)*100,0)</f>
        <v>100</v>
      </c>
      <c r="T17" s="33">
        <f t="shared" ref="T17:T18" si="2">IFERROR((L17/(J17+K17))*100,0)</f>
        <v>100</v>
      </c>
      <c r="U17" s="35" t="s">
        <v>514</v>
      </c>
    </row>
    <row r="18" spans="1:21" ht="50.1" customHeight="1" x14ac:dyDescent="0.3">
      <c r="A18" s="29">
        <v>2</v>
      </c>
      <c r="B18" s="164"/>
      <c r="C18" s="188" t="s">
        <v>229</v>
      </c>
      <c r="D18" s="189"/>
      <c r="E18" s="29" t="s">
        <v>167</v>
      </c>
      <c r="F18" s="29" t="s">
        <v>28</v>
      </c>
      <c r="G18" s="29" t="s">
        <v>28</v>
      </c>
      <c r="H18" s="29">
        <f>[5]PLA18!$S$57</f>
        <v>384</v>
      </c>
      <c r="I18" s="29">
        <v>0</v>
      </c>
      <c r="J18" s="37">
        <v>15250</v>
      </c>
      <c r="K18" s="37">
        <v>-15250</v>
      </c>
      <c r="L18" s="37">
        <v>0</v>
      </c>
      <c r="M18" s="31">
        <f>I18/H18*100</f>
        <v>0</v>
      </c>
      <c r="N18" s="33">
        <f t="shared" si="0"/>
        <v>0</v>
      </c>
      <c r="O18" s="29">
        <v>0</v>
      </c>
      <c r="P18" s="29">
        <v>0</v>
      </c>
      <c r="Q18" s="29">
        <f>[4]PLA18!$R$18</f>
        <v>15318</v>
      </c>
      <c r="R18" s="33">
        <f>IFERROR((I18/H18)*100,0)</f>
        <v>0</v>
      </c>
      <c r="S18" s="33">
        <f t="shared" si="1"/>
        <v>0</v>
      </c>
      <c r="T18" s="33">
        <f t="shared" si="2"/>
        <v>0</v>
      </c>
      <c r="U18" s="35" t="s">
        <v>515</v>
      </c>
    </row>
    <row r="19" spans="1:21" x14ac:dyDescent="0.3">
      <c r="A19" s="173" t="s">
        <v>717</v>
      </c>
      <c r="B19" s="174"/>
      <c r="C19" s="174"/>
      <c r="D19" s="174"/>
      <c r="E19" s="174"/>
      <c r="F19" s="174"/>
      <c r="G19" s="174"/>
      <c r="H19" s="174"/>
      <c r="I19" s="175"/>
      <c r="J19" s="39">
        <f>SUM(J17:J18)</f>
        <v>123250</v>
      </c>
      <c r="K19" s="39">
        <f>SUM(K17:K18)</f>
        <v>-37466.119999999995</v>
      </c>
      <c r="L19" s="39">
        <f>SUM(L17:L18)</f>
        <v>85783.88</v>
      </c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x14ac:dyDescent="0.3">
      <c r="A20" s="10"/>
      <c r="B20" s="10"/>
      <c r="C20" s="10"/>
      <c r="D20" s="10"/>
      <c r="E20" s="13"/>
      <c r="F20" s="10"/>
      <c r="G20" s="13"/>
      <c r="H20" s="13"/>
      <c r="I20" s="13"/>
      <c r="J20" s="14"/>
      <c r="K20" s="14"/>
      <c r="L20" s="14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</sheetData>
  <mergeCells count="47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B17:B18"/>
    <mergeCell ref="C17:D17"/>
    <mergeCell ref="C18:D18"/>
    <mergeCell ref="M19:U19"/>
    <mergeCell ref="A19:I19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A9" zoomScale="59" zoomScaleNormal="100" zoomScaleSheetLayoutView="59" workbookViewId="0">
      <selection activeCell="J26" sqref="J26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230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31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42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173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200" t="s">
        <v>43</v>
      </c>
      <c r="Q11" s="201"/>
      <c r="R11" s="201"/>
      <c r="S11" s="201"/>
      <c r="T11" s="201"/>
      <c r="U11" s="202"/>
    </row>
    <row r="12" spans="1:21" ht="21" customHeight="1" x14ac:dyDescent="0.3">
      <c r="A12" s="121" t="s">
        <v>2</v>
      </c>
      <c r="B12" s="121"/>
      <c r="C12" s="165" t="s">
        <v>231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145" t="s">
        <v>75</v>
      </c>
      <c r="Q12" s="146"/>
      <c r="R12" s="146"/>
      <c r="S12" s="146"/>
      <c r="T12" s="146"/>
      <c r="U12" s="147"/>
    </row>
    <row r="13" spans="1:21" x14ac:dyDescent="0.3">
      <c r="A13" s="121" t="s">
        <v>50</v>
      </c>
      <c r="B13" s="121"/>
      <c r="C13" s="165" t="s">
        <v>232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7"/>
      <c r="N13" s="121" t="s">
        <v>48</v>
      </c>
      <c r="O13" s="121"/>
      <c r="P13" s="197"/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9.9" customHeight="1" x14ac:dyDescent="0.3">
      <c r="A17" s="29">
        <v>1</v>
      </c>
      <c r="B17" s="163" t="s">
        <v>30</v>
      </c>
      <c r="C17" s="188" t="s">
        <v>233</v>
      </c>
      <c r="D17" s="189"/>
      <c r="E17" s="29" t="s">
        <v>72</v>
      </c>
      <c r="F17" s="29" t="s">
        <v>28</v>
      </c>
      <c r="G17" s="29" t="s">
        <v>28</v>
      </c>
      <c r="H17" s="29">
        <f>'[5]CUL19-CAC25'!$S$58</f>
        <v>11</v>
      </c>
      <c r="I17" s="29">
        <v>11</v>
      </c>
      <c r="J17" s="37">
        <v>142000</v>
      </c>
      <c r="K17" s="37">
        <v>-55800</v>
      </c>
      <c r="L17" s="81">
        <v>86200</v>
      </c>
      <c r="M17" s="31">
        <f>I17/H17*100</f>
        <v>100</v>
      </c>
      <c r="N17" s="33">
        <f t="shared" ref="N17:N21" si="0">IFERROR((L17/(J17+K17))*100,0)</f>
        <v>100</v>
      </c>
      <c r="O17" s="56">
        <v>365</v>
      </c>
      <c r="P17" s="56">
        <v>365</v>
      </c>
      <c r="Q17" s="29">
        <f>[4]CUL19!$R$16</f>
        <v>1000</v>
      </c>
      <c r="R17" s="33">
        <f>IFERROR((I17/H17)*100,0)</f>
        <v>100</v>
      </c>
      <c r="S17" s="33">
        <f t="shared" ref="S17:S21" si="1">IFERROR((P17/O17)*100,0)</f>
        <v>100</v>
      </c>
      <c r="T17" s="33">
        <f t="shared" ref="T17:T21" si="2">IFERROR((L17/(J17+K17))*100,0)</f>
        <v>100</v>
      </c>
      <c r="U17" s="35" t="s">
        <v>516</v>
      </c>
    </row>
    <row r="18" spans="1:21" ht="39.9" customHeight="1" x14ac:dyDescent="0.3">
      <c r="A18" s="29">
        <v>2</v>
      </c>
      <c r="B18" s="164"/>
      <c r="C18" s="188" t="s">
        <v>234</v>
      </c>
      <c r="D18" s="189"/>
      <c r="E18" s="29" t="s">
        <v>238</v>
      </c>
      <c r="F18" s="29" t="s">
        <v>28</v>
      </c>
      <c r="G18" s="29" t="s">
        <v>28</v>
      </c>
      <c r="H18" s="29">
        <f>'[5]CUL19-CAC25'!$S$60</f>
        <v>5</v>
      </c>
      <c r="I18" s="29">
        <v>0</v>
      </c>
      <c r="J18" s="37">
        <v>2750</v>
      </c>
      <c r="K18" s="37">
        <v>-2750</v>
      </c>
      <c r="L18" s="81">
        <v>0</v>
      </c>
      <c r="M18" s="31">
        <f>I18/H18*100</f>
        <v>0</v>
      </c>
      <c r="N18" s="33">
        <f t="shared" si="0"/>
        <v>0</v>
      </c>
      <c r="O18" s="56">
        <v>0</v>
      </c>
      <c r="P18" s="56">
        <v>0</v>
      </c>
      <c r="Q18" s="29">
        <f>[4]CUL19!$R$18</f>
        <v>600</v>
      </c>
      <c r="R18" s="33">
        <f>IFERROR((I18/H18)*100,0)</f>
        <v>0</v>
      </c>
      <c r="S18" s="33">
        <f t="shared" si="1"/>
        <v>0</v>
      </c>
      <c r="T18" s="33">
        <f t="shared" si="2"/>
        <v>0</v>
      </c>
      <c r="U18" s="35" t="s">
        <v>517</v>
      </c>
    </row>
    <row r="19" spans="1:21" ht="39.9" customHeight="1" x14ac:dyDescent="0.3">
      <c r="A19" s="29"/>
      <c r="B19" s="164"/>
      <c r="C19" s="188" t="s">
        <v>235</v>
      </c>
      <c r="D19" s="189"/>
      <c r="E19" s="29" t="s">
        <v>238</v>
      </c>
      <c r="F19" s="29" t="s">
        <v>28</v>
      </c>
      <c r="G19" s="29" t="s">
        <v>28</v>
      </c>
      <c r="H19" s="29">
        <f>'[5]CUL19-CAC25'!$S$62</f>
        <v>3</v>
      </c>
      <c r="I19" s="29">
        <v>3</v>
      </c>
      <c r="J19" s="37">
        <v>13000</v>
      </c>
      <c r="K19" s="37">
        <v>-11312</v>
      </c>
      <c r="L19" s="81">
        <v>1688</v>
      </c>
      <c r="M19" s="31">
        <f>I19/H19*100</f>
        <v>100</v>
      </c>
      <c r="N19" s="33">
        <f t="shared" si="0"/>
        <v>100</v>
      </c>
      <c r="O19" s="56">
        <v>365</v>
      </c>
      <c r="P19" s="56">
        <v>365</v>
      </c>
      <c r="Q19" s="29">
        <f>[4]CUL19!$R$20</f>
        <v>600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518</v>
      </c>
    </row>
    <row r="20" spans="1:21" ht="39.9" customHeight="1" x14ac:dyDescent="0.3">
      <c r="A20" s="29"/>
      <c r="B20" s="164"/>
      <c r="C20" s="188" t="s">
        <v>236</v>
      </c>
      <c r="D20" s="189"/>
      <c r="E20" s="29" t="s">
        <v>239</v>
      </c>
      <c r="F20" s="29"/>
      <c r="G20" s="29"/>
      <c r="H20" s="29">
        <f>'[5]CUL19-CAC25'!$S$64</f>
        <v>48</v>
      </c>
      <c r="I20" s="29">
        <v>48</v>
      </c>
      <c r="J20" s="37">
        <v>25006.560000000001</v>
      </c>
      <c r="K20" s="37">
        <v>-18575.560000000001</v>
      </c>
      <c r="L20" s="81">
        <v>6431</v>
      </c>
      <c r="M20" s="31">
        <f>I20/H20*100</f>
        <v>100</v>
      </c>
      <c r="N20" s="33">
        <f t="shared" si="0"/>
        <v>100</v>
      </c>
      <c r="O20" s="56">
        <v>365</v>
      </c>
      <c r="P20" s="56">
        <v>365</v>
      </c>
      <c r="Q20" s="29">
        <f>[4]CUL19!$R$22</f>
        <v>6000</v>
      </c>
      <c r="R20" s="33">
        <f>IFERROR((I20/H20)*100,0)</f>
        <v>100</v>
      </c>
      <c r="S20" s="33">
        <f t="shared" si="1"/>
        <v>100</v>
      </c>
      <c r="T20" s="33">
        <f t="shared" si="2"/>
        <v>100</v>
      </c>
      <c r="U20" s="35" t="s">
        <v>519</v>
      </c>
    </row>
    <row r="21" spans="1:21" ht="39.9" customHeight="1" x14ac:dyDescent="0.3">
      <c r="A21" s="29">
        <v>3</v>
      </c>
      <c r="B21" s="164"/>
      <c r="C21" s="188" t="s">
        <v>237</v>
      </c>
      <c r="D21" s="189"/>
      <c r="E21" s="29" t="s">
        <v>90</v>
      </c>
      <c r="F21" s="29" t="s">
        <v>28</v>
      </c>
      <c r="G21" s="29" t="s">
        <v>28</v>
      </c>
      <c r="H21" s="29">
        <f>'[5]CUL19-CAC25'!$S$66</f>
        <v>12</v>
      </c>
      <c r="I21" s="29">
        <v>0</v>
      </c>
      <c r="J21" s="37">
        <v>15000</v>
      </c>
      <c r="K21" s="37">
        <v>-15000</v>
      </c>
      <c r="L21" s="81">
        <v>0</v>
      </c>
      <c r="M21" s="31">
        <f>I21/H21*100</f>
        <v>0</v>
      </c>
      <c r="N21" s="33">
        <f t="shared" si="0"/>
        <v>0</v>
      </c>
      <c r="O21" s="56">
        <v>0</v>
      </c>
      <c r="P21" s="56">
        <v>0</v>
      </c>
      <c r="Q21" s="29">
        <f>[4]CUL19!$R$24</f>
        <v>300</v>
      </c>
      <c r="R21" s="33">
        <f>IFERROR((I21/H21)*100,0)</f>
        <v>0</v>
      </c>
      <c r="S21" s="33">
        <f t="shared" si="1"/>
        <v>0</v>
      </c>
      <c r="T21" s="33">
        <f t="shared" si="2"/>
        <v>0</v>
      </c>
      <c r="U21" s="35" t="s">
        <v>520</v>
      </c>
    </row>
    <row r="22" spans="1:21" x14ac:dyDescent="0.3">
      <c r="A22" s="173" t="s">
        <v>717</v>
      </c>
      <c r="B22" s="174"/>
      <c r="C22" s="174"/>
      <c r="D22" s="174"/>
      <c r="E22" s="174"/>
      <c r="F22" s="174"/>
      <c r="G22" s="174"/>
      <c r="H22" s="174"/>
      <c r="I22" s="175"/>
      <c r="J22" s="39">
        <f>SUM(J17:J21)</f>
        <v>197756.56</v>
      </c>
      <c r="K22" s="39">
        <f>SUM(K17:K21)</f>
        <v>-103437.56</v>
      </c>
      <c r="L22" s="39">
        <f>SUM(L17:L21)</f>
        <v>94319</v>
      </c>
      <c r="M22" s="172"/>
      <c r="N22" s="172"/>
      <c r="O22" s="172"/>
      <c r="P22" s="172"/>
      <c r="Q22" s="172"/>
      <c r="R22" s="172"/>
      <c r="S22" s="172"/>
      <c r="T22" s="172"/>
      <c r="U22" s="172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0"/>
      <c r="B28" s="10"/>
      <c r="C28" s="10"/>
      <c r="D28" s="10"/>
      <c r="E28" s="13"/>
      <c r="F28" s="10"/>
      <c r="G28" s="13"/>
      <c r="H28" s="13"/>
      <c r="I28" s="13"/>
      <c r="J28" s="14"/>
      <c r="K28" s="14"/>
      <c r="L28" s="14"/>
      <c r="M28" s="11"/>
      <c r="N28" s="11"/>
      <c r="O28" s="11"/>
      <c r="P28" s="11"/>
      <c r="Q28" s="11"/>
      <c r="R28" s="11"/>
      <c r="S28" s="11"/>
      <c r="T28" s="11"/>
      <c r="U28" s="11"/>
    </row>
  </sheetData>
  <mergeCells count="50">
    <mergeCell ref="A8:B8"/>
    <mergeCell ref="C8:M8"/>
    <mergeCell ref="N8:U8"/>
    <mergeCell ref="A1:U1"/>
    <mergeCell ref="A2:U2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2:U22"/>
    <mergeCell ref="B17:B21"/>
    <mergeCell ref="C17:D17"/>
    <mergeCell ref="C18:D18"/>
    <mergeCell ref="C19:D19"/>
    <mergeCell ref="C20:D20"/>
    <mergeCell ref="C21:D21"/>
    <mergeCell ref="A22:I22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topLeftCell="A6" zoomScale="59" zoomScaleNormal="100" zoomScaleSheetLayoutView="59" workbookViewId="0">
      <selection activeCell="J42" sqref="J42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240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241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173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242</v>
      </c>
      <c r="Q11" s="195"/>
      <c r="R11" s="195"/>
      <c r="S11" s="195"/>
      <c r="T11" s="195"/>
      <c r="U11" s="196"/>
    </row>
    <row r="12" spans="1:21" x14ac:dyDescent="0.3">
      <c r="A12" s="121" t="s">
        <v>2</v>
      </c>
      <c r="B12" s="121"/>
      <c r="C12" s="165" t="s">
        <v>231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145" t="s">
        <v>75</v>
      </c>
      <c r="Q12" s="146"/>
      <c r="R12" s="146"/>
      <c r="S12" s="146"/>
      <c r="T12" s="146"/>
      <c r="U12" s="147"/>
    </row>
    <row r="13" spans="1:21" x14ac:dyDescent="0.3">
      <c r="A13" s="121" t="s">
        <v>50</v>
      </c>
      <c r="B13" s="121"/>
      <c r="C13" s="118" t="s">
        <v>67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1.2" x14ac:dyDescent="0.3">
      <c r="A17" s="29">
        <v>1</v>
      </c>
      <c r="B17" s="163" t="s">
        <v>30</v>
      </c>
      <c r="C17" s="188" t="s">
        <v>243</v>
      </c>
      <c r="D17" s="189"/>
      <c r="E17" s="29" t="s">
        <v>226</v>
      </c>
      <c r="F17" s="29" t="s">
        <v>28</v>
      </c>
      <c r="G17" s="29" t="s">
        <v>28</v>
      </c>
      <c r="H17" s="29">
        <f>[5]EDU20!$S$54</f>
        <v>960</v>
      </c>
      <c r="I17" s="29">
        <v>960</v>
      </c>
      <c r="J17" s="38">
        <v>507941.04</v>
      </c>
      <c r="K17" s="38">
        <v>70739.64</v>
      </c>
      <c r="L17" s="53">
        <v>578680.68000000005</v>
      </c>
      <c r="M17" s="31">
        <f>I17/H17*100</f>
        <v>100</v>
      </c>
      <c r="N17" s="33">
        <f t="shared" ref="N17:N19" si="0">IFERROR((L17/(J17+K17))*100,0)</f>
        <v>100.00000000000003</v>
      </c>
      <c r="O17" s="56">
        <v>365</v>
      </c>
      <c r="P17" s="56">
        <v>365</v>
      </c>
      <c r="Q17" s="29">
        <f>[4]EDU20!$R$16</f>
        <v>400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100.00000000000003</v>
      </c>
      <c r="U17" s="57" t="s">
        <v>521</v>
      </c>
    </row>
    <row r="18" spans="1:21" ht="48" customHeight="1" x14ac:dyDescent="0.3">
      <c r="A18" s="29">
        <v>2</v>
      </c>
      <c r="B18" s="164"/>
      <c r="C18" s="188" t="s">
        <v>244</v>
      </c>
      <c r="D18" s="189"/>
      <c r="E18" s="29" t="s">
        <v>246</v>
      </c>
      <c r="F18" s="29" t="s">
        <v>28</v>
      </c>
      <c r="G18" s="29" t="s">
        <v>28</v>
      </c>
      <c r="H18" s="29">
        <f>[5]EDU20!$S$56</f>
        <v>60</v>
      </c>
      <c r="I18" s="29">
        <v>60</v>
      </c>
      <c r="J18" s="38">
        <v>53000</v>
      </c>
      <c r="K18" s="38">
        <v>7423.71</v>
      </c>
      <c r="L18" s="53">
        <v>60423.71</v>
      </c>
      <c r="M18" s="31">
        <f>I18/H18*100</f>
        <v>100</v>
      </c>
      <c r="N18" s="33">
        <f t="shared" si="0"/>
        <v>100</v>
      </c>
      <c r="O18" s="56">
        <v>365</v>
      </c>
      <c r="P18" s="56">
        <v>365</v>
      </c>
      <c r="Q18" s="29">
        <f>[4]EDU20!$R$18</f>
        <v>60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57" t="s">
        <v>522</v>
      </c>
    </row>
    <row r="19" spans="1:21" ht="41.25" customHeight="1" x14ac:dyDescent="0.3">
      <c r="A19" s="29">
        <v>3</v>
      </c>
      <c r="B19" s="164"/>
      <c r="C19" s="188" t="s">
        <v>245</v>
      </c>
      <c r="D19" s="189"/>
      <c r="E19" s="29" t="s">
        <v>90</v>
      </c>
      <c r="F19" s="29" t="s">
        <v>28</v>
      </c>
      <c r="G19" s="29" t="s">
        <v>28</v>
      </c>
      <c r="H19" s="29">
        <f>[5]EDU20!$S$58</f>
        <v>24</v>
      </c>
      <c r="I19" s="29">
        <v>24</v>
      </c>
      <c r="J19" s="53">
        <v>98367.37</v>
      </c>
      <c r="K19" s="53">
        <v>8318.02</v>
      </c>
      <c r="L19" s="53">
        <v>106685.39</v>
      </c>
      <c r="M19" s="31">
        <f>I19/H19*100</f>
        <v>100</v>
      </c>
      <c r="N19" s="33">
        <f t="shared" si="0"/>
        <v>100</v>
      </c>
      <c r="O19" s="56">
        <v>365</v>
      </c>
      <c r="P19" s="56">
        <v>365</v>
      </c>
      <c r="Q19" s="29">
        <f>[4]EDU20!$R$20</f>
        <v>650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57" t="s">
        <v>523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39">
        <f>SUM(J17:J19)</f>
        <v>659308.41</v>
      </c>
      <c r="K20" s="39">
        <f>SUM(K17:K19)</f>
        <v>86481.37000000001</v>
      </c>
      <c r="L20" s="39">
        <f>SUM(L17:L19)</f>
        <v>745789.78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topLeftCell="A8" zoomScale="64" zoomScaleNormal="100" zoomScaleSheetLayoutView="64" workbookViewId="0">
      <selection activeCell="A28" sqref="A28:XFD3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247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187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185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188</v>
      </c>
      <c r="Q11" s="195"/>
      <c r="R11" s="195"/>
      <c r="S11" s="195"/>
      <c r="T11" s="195"/>
      <c r="U11" s="196"/>
    </row>
    <row r="12" spans="1:21" x14ac:dyDescent="0.3">
      <c r="A12" s="121" t="s">
        <v>2</v>
      </c>
      <c r="B12" s="121"/>
      <c r="C12" s="165" t="s">
        <v>248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222" t="s">
        <v>75</v>
      </c>
      <c r="Q12" s="223"/>
      <c r="R12" s="223"/>
      <c r="S12" s="223"/>
      <c r="T12" s="223"/>
      <c r="U12" s="224"/>
    </row>
    <row r="13" spans="1:21" x14ac:dyDescent="0.3">
      <c r="A13" s="121" t="s">
        <v>50</v>
      </c>
      <c r="B13" s="121"/>
      <c r="C13" s="165" t="s">
        <v>249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7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29.25" customHeight="1" x14ac:dyDescent="0.3">
      <c r="A17" s="29">
        <v>1</v>
      </c>
      <c r="B17" s="163" t="s">
        <v>30</v>
      </c>
      <c r="C17" s="188" t="s">
        <v>250</v>
      </c>
      <c r="D17" s="189"/>
      <c r="E17" s="29" t="s">
        <v>37</v>
      </c>
      <c r="F17" s="29" t="s">
        <v>28</v>
      </c>
      <c r="G17" s="29" t="s">
        <v>28</v>
      </c>
      <c r="H17" s="29">
        <f>[5]ECO21!$S$55</f>
        <v>24</v>
      </c>
      <c r="I17" s="29">
        <v>24</v>
      </c>
      <c r="J17" s="38">
        <v>72000</v>
      </c>
      <c r="K17" s="38">
        <v>0</v>
      </c>
      <c r="L17" s="53">
        <v>72000</v>
      </c>
      <c r="M17" s="31">
        <f>I17/H17*100</f>
        <v>100</v>
      </c>
      <c r="N17" s="33">
        <f t="shared" ref="N17:N20" si="0">IFERROR((L17/(J17+K17))*100,0)</f>
        <v>100</v>
      </c>
      <c r="O17" s="32">
        <v>365</v>
      </c>
      <c r="P17" s="32">
        <v>365</v>
      </c>
      <c r="Q17" s="29">
        <f>[4]ECO21!$R$16</f>
        <v>10000</v>
      </c>
      <c r="R17" s="33">
        <f>IFERROR((I17/H17)*100,0)</f>
        <v>100</v>
      </c>
      <c r="S17" s="33">
        <f t="shared" ref="S17:S20" si="1">IFERROR((P17/O17)*100,0)</f>
        <v>100</v>
      </c>
      <c r="T17" s="33">
        <f t="shared" ref="T17:T20" si="2">IFERROR((L17/(J17+K17))*100,0)</f>
        <v>100</v>
      </c>
      <c r="U17" s="35" t="s">
        <v>524</v>
      </c>
    </row>
    <row r="18" spans="1:21" ht="15.6" x14ac:dyDescent="0.3">
      <c r="A18" s="29">
        <v>2</v>
      </c>
      <c r="B18" s="164"/>
      <c r="C18" s="188" t="s">
        <v>251</v>
      </c>
      <c r="D18" s="189"/>
      <c r="E18" s="29" t="s">
        <v>254</v>
      </c>
      <c r="F18" s="29" t="s">
        <v>28</v>
      </c>
      <c r="G18" s="29" t="s">
        <v>28</v>
      </c>
      <c r="H18" s="29">
        <f>[5]ECO21!$S$57</f>
        <v>12</v>
      </c>
      <c r="I18" s="29">
        <v>12</v>
      </c>
      <c r="J18" s="53">
        <v>9500</v>
      </c>
      <c r="K18" s="53">
        <v>-1500</v>
      </c>
      <c r="L18" s="53">
        <v>8000</v>
      </c>
      <c r="M18" s="31">
        <f>I18/H18*100</f>
        <v>100</v>
      </c>
      <c r="N18" s="33">
        <f t="shared" si="0"/>
        <v>100</v>
      </c>
      <c r="O18" s="32">
        <v>365</v>
      </c>
      <c r="P18" s="32">
        <v>365</v>
      </c>
      <c r="Q18" s="29">
        <f>[4]ECO21!$R$18</f>
        <v>230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525</v>
      </c>
    </row>
    <row r="19" spans="1:21" ht="22.5" customHeight="1" x14ac:dyDescent="0.3">
      <c r="A19" s="29">
        <v>3</v>
      </c>
      <c r="B19" s="164"/>
      <c r="C19" s="188" t="s">
        <v>252</v>
      </c>
      <c r="D19" s="189"/>
      <c r="E19" s="29" t="s">
        <v>255</v>
      </c>
      <c r="F19" s="29" t="s">
        <v>28</v>
      </c>
      <c r="G19" s="29" t="s">
        <v>28</v>
      </c>
      <c r="H19" s="29">
        <f>[5]ECO21!$S$59</f>
        <v>36</v>
      </c>
      <c r="I19" s="29">
        <v>36</v>
      </c>
      <c r="J19" s="53">
        <v>25006.560000000001</v>
      </c>
      <c r="K19" s="88">
        <v>1556.34</v>
      </c>
      <c r="L19" s="88">
        <v>26562.9</v>
      </c>
      <c r="M19" s="31">
        <f>I19/H19*100</f>
        <v>100</v>
      </c>
      <c r="N19" s="33">
        <f t="shared" si="0"/>
        <v>100</v>
      </c>
      <c r="O19" s="32">
        <v>365</v>
      </c>
      <c r="P19" s="32">
        <v>365</v>
      </c>
      <c r="Q19" s="29">
        <f>[4]ECO21!$R$20</f>
        <v>15318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526</v>
      </c>
    </row>
    <row r="20" spans="1:21" ht="26.25" customHeight="1" x14ac:dyDescent="0.3">
      <c r="A20" s="29">
        <v>4</v>
      </c>
      <c r="B20" s="164"/>
      <c r="C20" s="188" t="s">
        <v>253</v>
      </c>
      <c r="D20" s="189"/>
      <c r="E20" s="29" t="s">
        <v>37</v>
      </c>
      <c r="F20" s="29" t="s">
        <v>28</v>
      </c>
      <c r="G20" s="29" t="s">
        <v>28</v>
      </c>
      <c r="H20" s="29">
        <f>[5]ECO21!$S$61</f>
        <v>5</v>
      </c>
      <c r="I20" s="29">
        <v>0</v>
      </c>
      <c r="J20" s="53">
        <v>5000</v>
      </c>
      <c r="K20" s="53">
        <v>-5000</v>
      </c>
      <c r="L20" s="53">
        <v>0</v>
      </c>
      <c r="M20" s="31">
        <f>I20/H20*100</f>
        <v>0</v>
      </c>
      <c r="N20" s="33">
        <f t="shared" si="0"/>
        <v>0</v>
      </c>
      <c r="O20" s="32">
        <v>0</v>
      </c>
      <c r="P20" s="32">
        <v>0</v>
      </c>
      <c r="Q20" s="29">
        <f>[4]ECO21!$R$22</f>
        <v>15318</v>
      </c>
      <c r="R20" s="33">
        <f>IFERROR((I20/H20)*100,0)</f>
        <v>0</v>
      </c>
      <c r="S20" s="33">
        <f t="shared" si="1"/>
        <v>0</v>
      </c>
      <c r="T20" s="33">
        <f t="shared" si="2"/>
        <v>0</v>
      </c>
      <c r="U20" s="35" t="s">
        <v>527</v>
      </c>
    </row>
    <row r="21" spans="1:21" x14ac:dyDescent="0.3">
      <c r="A21" s="173" t="s">
        <v>717</v>
      </c>
      <c r="B21" s="174"/>
      <c r="C21" s="174"/>
      <c r="D21" s="174"/>
      <c r="E21" s="174"/>
      <c r="F21" s="174"/>
      <c r="G21" s="174"/>
      <c r="H21" s="174"/>
      <c r="I21" s="175"/>
      <c r="J21" s="39">
        <f>SUM(J17:J20)</f>
        <v>111506.56</v>
      </c>
      <c r="K21" s="39">
        <f>SUM(K17:K20)</f>
        <v>-4943.66</v>
      </c>
      <c r="L21" s="39">
        <f>SUM(L17:L20)</f>
        <v>106562.9</v>
      </c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</sheetData>
  <mergeCells count="49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1:U21"/>
    <mergeCell ref="B17:B20"/>
    <mergeCell ref="C17:D17"/>
    <mergeCell ref="C18:D18"/>
    <mergeCell ref="C19:D19"/>
    <mergeCell ref="C20:D20"/>
    <mergeCell ref="A21:I21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topLeftCell="A8" zoomScale="60" zoomScaleNormal="100" workbookViewId="0">
      <selection activeCell="A28" sqref="A28:XFD3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256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213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92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71</v>
      </c>
      <c r="Q11" s="195"/>
      <c r="R11" s="195"/>
      <c r="S11" s="195"/>
      <c r="T11" s="195"/>
      <c r="U11" s="196"/>
    </row>
    <row r="12" spans="1:21" ht="76.5" customHeight="1" x14ac:dyDescent="0.3">
      <c r="A12" s="121" t="s">
        <v>2</v>
      </c>
      <c r="B12" s="121"/>
      <c r="C12" s="165" t="s">
        <v>257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145" t="s">
        <v>75</v>
      </c>
      <c r="Q12" s="146"/>
      <c r="R12" s="146"/>
      <c r="S12" s="146"/>
      <c r="T12" s="146"/>
      <c r="U12" s="147"/>
    </row>
    <row r="13" spans="1:21" x14ac:dyDescent="0.3">
      <c r="A13" s="121" t="s">
        <v>50</v>
      </c>
      <c r="B13" s="121"/>
      <c r="C13" s="165" t="s">
        <v>69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7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1.5" customHeight="1" x14ac:dyDescent="0.3">
      <c r="A17" s="29">
        <v>1</v>
      </c>
      <c r="B17" s="163" t="s">
        <v>30</v>
      </c>
      <c r="C17" s="188" t="s">
        <v>258</v>
      </c>
      <c r="D17" s="189"/>
      <c r="E17" s="29" t="s">
        <v>262</v>
      </c>
      <c r="F17" s="29" t="s">
        <v>28</v>
      </c>
      <c r="G17" s="29" t="s">
        <v>28</v>
      </c>
      <c r="H17" s="29">
        <f>[5]MUJ22!$S$55</f>
        <v>600</v>
      </c>
      <c r="I17" s="29">
        <v>600</v>
      </c>
      <c r="J17" s="37">
        <v>108000</v>
      </c>
      <c r="K17" s="88">
        <v>4500</v>
      </c>
      <c r="L17" s="88">
        <v>112500</v>
      </c>
      <c r="M17" s="31">
        <f>I17/H17*100</f>
        <v>100</v>
      </c>
      <c r="N17" s="33">
        <f t="shared" ref="N17:N20" si="0">IFERROR((L17/(J17+K17))*100,0)</f>
        <v>100</v>
      </c>
      <c r="O17" s="56">
        <v>365</v>
      </c>
      <c r="P17" s="56">
        <v>365</v>
      </c>
      <c r="Q17" s="29">
        <f>[4]MUJ22!$R$16</f>
        <v>600</v>
      </c>
      <c r="R17" s="33">
        <f>IFERROR((I17/H17)*100,0)</f>
        <v>100</v>
      </c>
      <c r="S17" s="33">
        <f t="shared" ref="S17:S20" si="1">IFERROR((P17/O17)*100,0)</f>
        <v>100</v>
      </c>
      <c r="T17" s="33">
        <f t="shared" ref="T17:T20" si="2">IFERROR((L17/(J17+K17))*100,0)</f>
        <v>100</v>
      </c>
      <c r="U17" s="35" t="s">
        <v>528</v>
      </c>
    </row>
    <row r="18" spans="1:21" ht="15.6" x14ac:dyDescent="0.3">
      <c r="A18" s="29">
        <v>2</v>
      </c>
      <c r="B18" s="164"/>
      <c r="C18" s="188" t="s">
        <v>259</v>
      </c>
      <c r="D18" s="189"/>
      <c r="E18" s="29" t="s">
        <v>217</v>
      </c>
      <c r="F18" s="29" t="s">
        <v>28</v>
      </c>
      <c r="G18" s="29" t="s">
        <v>28</v>
      </c>
      <c r="H18" s="29">
        <f>[5]MUJ22!$S$57</f>
        <v>300</v>
      </c>
      <c r="I18" s="29">
        <v>0</v>
      </c>
      <c r="J18" s="37">
        <v>7250</v>
      </c>
      <c r="K18" s="37">
        <v>-7250</v>
      </c>
      <c r="L18" s="37">
        <v>0</v>
      </c>
      <c r="M18" s="31">
        <f>I18/H18*100</f>
        <v>0</v>
      </c>
      <c r="N18" s="33">
        <f t="shared" si="0"/>
        <v>0</v>
      </c>
      <c r="O18" s="56">
        <v>0</v>
      </c>
      <c r="P18" s="56">
        <v>0</v>
      </c>
      <c r="Q18" s="29">
        <f>[4]MUJ22!$R$18</f>
        <v>300</v>
      </c>
      <c r="R18" s="33">
        <f>IFERROR((I18/H18)*100,0)</f>
        <v>0</v>
      </c>
      <c r="S18" s="33">
        <f t="shared" si="1"/>
        <v>0</v>
      </c>
      <c r="T18" s="33">
        <f t="shared" si="2"/>
        <v>0</v>
      </c>
      <c r="U18" s="35" t="s">
        <v>529</v>
      </c>
    </row>
    <row r="19" spans="1:21" ht="33" customHeight="1" x14ac:dyDescent="0.3">
      <c r="A19" s="29">
        <v>3</v>
      </c>
      <c r="B19" s="164"/>
      <c r="C19" s="188" t="s">
        <v>260</v>
      </c>
      <c r="D19" s="189"/>
      <c r="E19" s="29" t="s">
        <v>152</v>
      </c>
      <c r="F19" s="29" t="s">
        <v>28</v>
      </c>
      <c r="G19" s="29" t="s">
        <v>28</v>
      </c>
      <c r="H19" s="29">
        <f>[5]MUJ22!$S$59</f>
        <v>300</v>
      </c>
      <c r="I19" s="29">
        <v>300</v>
      </c>
      <c r="J19" s="37">
        <v>11000</v>
      </c>
      <c r="K19" s="88">
        <v>-5714</v>
      </c>
      <c r="L19" s="88">
        <v>5286</v>
      </c>
      <c r="M19" s="31">
        <f>I19/H19*100</f>
        <v>100</v>
      </c>
      <c r="N19" s="33">
        <f t="shared" si="0"/>
        <v>100</v>
      </c>
      <c r="O19" s="56">
        <v>365</v>
      </c>
      <c r="P19" s="56">
        <v>365</v>
      </c>
      <c r="Q19" s="29">
        <f>[4]MUJ22!$R$20</f>
        <v>300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530</v>
      </c>
    </row>
    <row r="20" spans="1:21" ht="26.25" customHeight="1" x14ac:dyDescent="0.3">
      <c r="A20" s="29">
        <v>4</v>
      </c>
      <c r="B20" s="164"/>
      <c r="C20" s="188" t="s">
        <v>261</v>
      </c>
      <c r="D20" s="189"/>
      <c r="E20" s="29" t="s">
        <v>183</v>
      </c>
      <c r="F20" s="29" t="s">
        <v>28</v>
      </c>
      <c r="G20" s="29" t="s">
        <v>28</v>
      </c>
      <c r="H20" s="29">
        <f>[5]MUJ22!$S$61</f>
        <v>12</v>
      </c>
      <c r="I20" s="29">
        <v>12</v>
      </c>
      <c r="J20" s="37">
        <v>25006.560000000001</v>
      </c>
      <c r="K20" s="88">
        <v>12573.94</v>
      </c>
      <c r="L20" s="88">
        <v>37580.5</v>
      </c>
      <c r="M20" s="31">
        <f>I20/H20*100</f>
        <v>100</v>
      </c>
      <c r="N20" s="33">
        <f t="shared" si="0"/>
        <v>100</v>
      </c>
      <c r="O20" s="56">
        <v>365</v>
      </c>
      <c r="P20" s="56">
        <v>365</v>
      </c>
      <c r="Q20" s="29">
        <f>[4]MUJ22!$R$22</f>
        <v>600</v>
      </c>
      <c r="R20" s="33">
        <f>IFERROR((I20/H20)*100,0)</f>
        <v>100</v>
      </c>
      <c r="S20" s="33">
        <f t="shared" si="1"/>
        <v>100</v>
      </c>
      <c r="T20" s="33">
        <f t="shared" si="2"/>
        <v>100</v>
      </c>
      <c r="U20" s="35" t="s">
        <v>531</v>
      </c>
    </row>
    <row r="21" spans="1:21" x14ac:dyDescent="0.3">
      <c r="A21" s="173" t="s">
        <v>717</v>
      </c>
      <c r="B21" s="174"/>
      <c r="C21" s="174"/>
      <c r="D21" s="174"/>
      <c r="E21" s="174"/>
      <c r="F21" s="174"/>
      <c r="G21" s="174"/>
      <c r="H21" s="174"/>
      <c r="I21" s="175"/>
      <c r="J21" s="39">
        <f>SUM(J17:J20)</f>
        <v>151256.56</v>
      </c>
      <c r="K21" s="39">
        <f>SUM(K17:K20)</f>
        <v>4109.9400000000005</v>
      </c>
      <c r="L21" s="39">
        <f>SUM(L17:L20)</f>
        <v>155366.5</v>
      </c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</sheetData>
  <mergeCells count="49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1:U21"/>
    <mergeCell ref="B17:B20"/>
    <mergeCell ref="C17:D17"/>
    <mergeCell ref="C18:D18"/>
    <mergeCell ref="C19:D19"/>
    <mergeCell ref="C20:D20"/>
    <mergeCell ref="A21:I21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topLeftCell="A9" zoomScale="62" zoomScaleNormal="100" zoomScaleSheetLayoutView="62" workbookViewId="0">
      <selection activeCell="A27" sqref="A27:XFD3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263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265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173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266</v>
      </c>
      <c r="Q11" s="195"/>
      <c r="R11" s="195"/>
      <c r="S11" s="195"/>
      <c r="T11" s="195"/>
      <c r="U11" s="196"/>
    </row>
    <row r="12" spans="1:21" ht="24" customHeight="1" x14ac:dyDescent="0.3">
      <c r="A12" s="121" t="s">
        <v>2</v>
      </c>
      <c r="B12" s="121"/>
      <c r="C12" s="165" t="s">
        <v>231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145" t="s">
        <v>154</v>
      </c>
      <c r="Q12" s="146"/>
      <c r="R12" s="146"/>
      <c r="S12" s="146"/>
      <c r="T12" s="146"/>
      <c r="U12" s="147"/>
    </row>
    <row r="13" spans="1:21" x14ac:dyDescent="0.3">
      <c r="A13" s="121" t="s">
        <v>50</v>
      </c>
      <c r="B13" s="121"/>
      <c r="C13" s="118" t="s">
        <v>264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26.25" customHeight="1" x14ac:dyDescent="0.3">
      <c r="A17" s="29">
        <v>1</v>
      </c>
      <c r="B17" s="163" t="s">
        <v>30</v>
      </c>
      <c r="C17" s="188" t="s">
        <v>267</v>
      </c>
      <c r="D17" s="189"/>
      <c r="E17" s="29" t="s">
        <v>270</v>
      </c>
      <c r="F17" s="29" t="s">
        <v>28</v>
      </c>
      <c r="G17" s="29" t="s">
        <v>28</v>
      </c>
      <c r="H17" s="29">
        <f>[5]DEP23!$S$55</f>
        <v>48</v>
      </c>
      <c r="I17" s="29">
        <v>48</v>
      </c>
      <c r="J17" s="37">
        <v>84000</v>
      </c>
      <c r="K17" s="88">
        <v>7500</v>
      </c>
      <c r="L17" s="88">
        <v>91500</v>
      </c>
      <c r="M17" s="31">
        <f>I17/H17*100</f>
        <v>100</v>
      </c>
      <c r="N17" s="33">
        <f t="shared" ref="N17:N19" si="0">IFERROR((L17/(J17+K17))*100,0)</f>
        <v>100</v>
      </c>
      <c r="O17" s="56">
        <v>365</v>
      </c>
      <c r="P17" s="56">
        <v>365</v>
      </c>
      <c r="Q17" s="29">
        <f>[4]DEP23!$R$16</f>
        <v>400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532</v>
      </c>
    </row>
    <row r="18" spans="1:21" ht="40.5" customHeight="1" x14ac:dyDescent="0.3">
      <c r="A18" s="29">
        <v>2</v>
      </c>
      <c r="B18" s="164"/>
      <c r="C18" s="188" t="s">
        <v>268</v>
      </c>
      <c r="D18" s="189"/>
      <c r="E18" s="29" t="s">
        <v>246</v>
      </c>
      <c r="F18" s="29" t="s">
        <v>28</v>
      </c>
      <c r="G18" s="29" t="s">
        <v>28</v>
      </c>
      <c r="H18" s="29">
        <f>[5]DEP23!$S$57</f>
        <v>240</v>
      </c>
      <c r="I18" s="29">
        <v>240</v>
      </c>
      <c r="J18" s="37">
        <v>8750</v>
      </c>
      <c r="K18" s="37">
        <v>762</v>
      </c>
      <c r="L18" s="37">
        <v>9512</v>
      </c>
      <c r="M18" s="31">
        <f>I18/H18*100</f>
        <v>100</v>
      </c>
      <c r="N18" s="33">
        <f t="shared" si="0"/>
        <v>100</v>
      </c>
      <c r="O18" s="56">
        <v>365</v>
      </c>
      <c r="P18" s="56">
        <v>365</v>
      </c>
      <c r="Q18" s="29">
        <f>[4]DEP23!$R$18</f>
        <v>240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533</v>
      </c>
    </row>
    <row r="19" spans="1:21" ht="26.25" customHeight="1" x14ac:dyDescent="0.3">
      <c r="A19" s="29">
        <v>3</v>
      </c>
      <c r="B19" s="164"/>
      <c r="C19" s="188" t="s">
        <v>269</v>
      </c>
      <c r="D19" s="189"/>
      <c r="E19" s="29" t="s">
        <v>271</v>
      </c>
      <c r="F19" s="29" t="s">
        <v>28</v>
      </c>
      <c r="G19" s="29" t="s">
        <v>28</v>
      </c>
      <c r="H19" s="29">
        <f>[5]DEP23!$S$59</f>
        <v>10</v>
      </c>
      <c r="I19" s="29">
        <v>10</v>
      </c>
      <c r="J19" s="37">
        <v>24000</v>
      </c>
      <c r="K19" s="88">
        <v>629.1</v>
      </c>
      <c r="L19" s="88">
        <v>24629.1</v>
      </c>
      <c r="M19" s="31">
        <f>I19/H19*100</f>
        <v>100</v>
      </c>
      <c r="N19" s="33">
        <f t="shared" si="0"/>
        <v>100</v>
      </c>
      <c r="O19" s="56">
        <v>365</v>
      </c>
      <c r="P19" s="56">
        <v>365</v>
      </c>
      <c r="Q19" s="29">
        <f>[4]DEP23!$R$20</f>
        <v>650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534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39">
        <f>SUM(J17:J19)</f>
        <v>116750</v>
      </c>
      <c r="K20" s="39">
        <f>SUM(K17:K19)</f>
        <v>8891.1</v>
      </c>
      <c r="L20" s="39">
        <f>SUM(L17:L19)</f>
        <v>125641.1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topLeftCell="A7" zoomScale="59" zoomScaleNormal="100" zoomScaleSheetLayoutView="59" workbookViewId="0">
      <selection activeCell="J44" sqref="J44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272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213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173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214</v>
      </c>
      <c r="Q11" s="195"/>
      <c r="R11" s="195"/>
      <c r="S11" s="195"/>
      <c r="T11" s="195"/>
      <c r="U11" s="196"/>
    </row>
    <row r="12" spans="1:21" x14ac:dyDescent="0.3">
      <c r="A12" s="121" t="s">
        <v>2</v>
      </c>
      <c r="B12" s="121"/>
      <c r="C12" s="165" t="s">
        <v>273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194" t="s">
        <v>75</v>
      </c>
      <c r="Q12" s="195"/>
      <c r="R12" s="195"/>
      <c r="S12" s="195"/>
      <c r="T12" s="195"/>
      <c r="U12" s="196"/>
    </row>
    <row r="13" spans="1:21" x14ac:dyDescent="0.3">
      <c r="A13" s="121" t="s">
        <v>50</v>
      </c>
      <c r="B13" s="121"/>
      <c r="C13" s="118" t="s">
        <v>274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23.4" x14ac:dyDescent="0.3">
      <c r="A17" s="29">
        <v>1</v>
      </c>
      <c r="B17" s="163" t="s">
        <v>30</v>
      </c>
      <c r="C17" s="188" t="s">
        <v>275</v>
      </c>
      <c r="D17" s="189"/>
      <c r="E17" s="29" t="s">
        <v>72</v>
      </c>
      <c r="F17" s="29" t="s">
        <v>28</v>
      </c>
      <c r="G17" s="29" t="s">
        <v>28</v>
      </c>
      <c r="H17" s="29">
        <f>[5]JUV24!$S$55</f>
        <v>24</v>
      </c>
      <c r="I17" s="29">
        <f>[5]JUV24!$S$56</f>
        <v>24</v>
      </c>
      <c r="J17" s="37">
        <v>63250</v>
      </c>
      <c r="K17" s="37">
        <v>-60649.9</v>
      </c>
      <c r="L17" s="37">
        <v>2600.1</v>
      </c>
      <c r="M17" s="31">
        <f>I17/H17*100</f>
        <v>100</v>
      </c>
      <c r="N17" s="33">
        <f t="shared" ref="N17:N18" si="0">IFERROR((L17/(J17+K17))*100,0)</f>
        <v>100.00000000000004</v>
      </c>
      <c r="O17" s="56">
        <v>365</v>
      </c>
      <c r="P17" s="56">
        <v>365</v>
      </c>
      <c r="Q17" s="29">
        <f>[4]JUV24!$R$16</f>
        <v>400</v>
      </c>
      <c r="R17" s="33">
        <f>IFERROR((I17/H17)*100,0)</f>
        <v>100</v>
      </c>
      <c r="S17" s="33">
        <f t="shared" ref="S17:S18" si="1">IFERROR((P17/O17)*100,0)</f>
        <v>100</v>
      </c>
      <c r="T17" s="33">
        <f t="shared" ref="T17:T18" si="2">IFERROR((L17/(J17+K17))*100,0)</f>
        <v>100.00000000000004</v>
      </c>
      <c r="U17" s="35" t="s">
        <v>535</v>
      </c>
    </row>
    <row r="18" spans="1:21" ht="47.25" customHeight="1" x14ac:dyDescent="0.3">
      <c r="A18" s="29">
        <v>2</v>
      </c>
      <c r="B18" s="164"/>
      <c r="C18" s="188" t="s">
        <v>276</v>
      </c>
      <c r="D18" s="189"/>
      <c r="E18" s="29" t="s">
        <v>53</v>
      </c>
      <c r="F18" s="29" t="s">
        <v>28</v>
      </c>
      <c r="G18" s="29" t="s">
        <v>28</v>
      </c>
      <c r="H18" s="29">
        <f>[5]JUV24!$S$57</f>
        <v>10</v>
      </c>
      <c r="I18" s="29">
        <v>10</v>
      </c>
      <c r="J18" s="37">
        <v>140000</v>
      </c>
      <c r="K18" s="37">
        <v>-130600</v>
      </c>
      <c r="L18" s="37">
        <v>9400</v>
      </c>
      <c r="M18" s="31">
        <f>I18/H18*100</f>
        <v>100</v>
      </c>
      <c r="N18" s="33">
        <f t="shared" si="0"/>
        <v>100</v>
      </c>
      <c r="O18" s="56">
        <v>365</v>
      </c>
      <c r="P18" s="56">
        <v>365</v>
      </c>
      <c r="Q18" s="29">
        <f>[4]JUV24!$R$18</f>
        <v>1500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536</v>
      </c>
    </row>
    <row r="19" spans="1:21" x14ac:dyDescent="0.3">
      <c r="A19" s="173" t="s">
        <v>717</v>
      </c>
      <c r="B19" s="174"/>
      <c r="C19" s="174"/>
      <c r="D19" s="174"/>
      <c r="E19" s="174"/>
      <c r="F19" s="174"/>
      <c r="G19" s="174"/>
      <c r="H19" s="174"/>
      <c r="I19" s="175"/>
      <c r="J19" s="39">
        <f>SUM(J17:J18)</f>
        <v>203250</v>
      </c>
      <c r="K19" s="39">
        <f>SUM(K17:K18)</f>
        <v>-191249.9</v>
      </c>
      <c r="L19" s="39">
        <f>SUM(L17:L18)</f>
        <v>12000.1</v>
      </c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x14ac:dyDescent="0.3">
      <c r="A20" s="10"/>
      <c r="B20" s="10"/>
      <c r="C20" s="10"/>
      <c r="D20" s="10"/>
      <c r="E20" s="13"/>
      <c r="F20" s="10"/>
      <c r="G20" s="13"/>
      <c r="H20" s="13"/>
      <c r="I20" s="13"/>
      <c r="J20" s="14"/>
      <c r="K20" s="14"/>
      <c r="L20" s="14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</sheetData>
  <mergeCells count="47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B17:B18"/>
    <mergeCell ref="C17:D17"/>
    <mergeCell ref="C18:D18"/>
    <mergeCell ref="M19:U19"/>
    <mergeCell ref="A19:I19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A9" zoomScale="62" zoomScaleNormal="100" zoomScaleSheetLayoutView="62" workbookViewId="0">
      <selection activeCell="A29" sqref="A29:XFD34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277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278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173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279</v>
      </c>
      <c r="Q11" s="195"/>
      <c r="R11" s="195"/>
      <c r="S11" s="195"/>
      <c r="T11" s="195"/>
      <c r="U11" s="196"/>
    </row>
    <row r="12" spans="1:21" x14ac:dyDescent="0.3">
      <c r="A12" s="121" t="s">
        <v>2</v>
      </c>
      <c r="B12" s="121"/>
      <c r="C12" s="190" t="s">
        <v>231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2"/>
      <c r="N12" s="121" t="s">
        <v>41</v>
      </c>
      <c r="O12" s="121"/>
      <c r="P12" s="194" t="s">
        <v>75</v>
      </c>
      <c r="Q12" s="195"/>
      <c r="R12" s="195"/>
      <c r="S12" s="195"/>
      <c r="T12" s="195"/>
      <c r="U12" s="196"/>
    </row>
    <row r="13" spans="1:21" x14ac:dyDescent="0.3">
      <c r="A13" s="121" t="s">
        <v>50</v>
      </c>
      <c r="B13" s="121"/>
      <c r="C13" s="118" t="s">
        <v>232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1.5" customHeight="1" x14ac:dyDescent="0.3">
      <c r="A17" s="58">
        <v>1</v>
      </c>
      <c r="B17" s="179" t="s">
        <v>30</v>
      </c>
      <c r="C17" s="228" t="s">
        <v>280</v>
      </c>
      <c r="D17" s="189"/>
      <c r="E17" s="29" t="s">
        <v>72</v>
      </c>
      <c r="F17" s="29" t="s">
        <v>28</v>
      </c>
      <c r="G17" s="29" t="s">
        <v>28</v>
      </c>
      <c r="H17" s="29">
        <f>'[5]CUL19-CAC25'!$S$68</f>
        <v>11</v>
      </c>
      <c r="I17" s="29">
        <v>11</v>
      </c>
      <c r="J17" s="37">
        <v>60000</v>
      </c>
      <c r="K17" s="88">
        <v>3650</v>
      </c>
      <c r="L17" s="88">
        <v>63650</v>
      </c>
      <c r="M17" s="31">
        <f>I17/H17*100</f>
        <v>100</v>
      </c>
      <c r="N17" s="33">
        <f t="shared" ref="N17:N19" si="0">IFERROR((L17/(J17+K17))*100,0)</f>
        <v>100</v>
      </c>
      <c r="O17" s="56">
        <v>365</v>
      </c>
      <c r="P17" s="56">
        <v>365</v>
      </c>
      <c r="Q17" s="29">
        <f>[4]CAC25!$R$16</f>
        <v>1000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537</v>
      </c>
    </row>
    <row r="18" spans="1:21" ht="42" customHeight="1" x14ac:dyDescent="0.3">
      <c r="A18" s="58">
        <v>2</v>
      </c>
      <c r="B18" s="179"/>
      <c r="C18" s="228" t="s">
        <v>281</v>
      </c>
      <c r="D18" s="189"/>
      <c r="E18" s="29" t="s">
        <v>282</v>
      </c>
      <c r="F18" s="29" t="s">
        <v>28</v>
      </c>
      <c r="G18" s="29" t="s">
        <v>28</v>
      </c>
      <c r="H18" s="29">
        <f>'[5]CUL19-CAC25'!$S$70</f>
        <v>6</v>
      </c>
      <c r="I18" s="29">
        <v>6</v>
      </c>
      <c r="J18" s="37">
        <v>6250</v>
      </c>
      <c r="K18" s="37">
        <v>-2142</v>
      </c>
      <c r="L18" s="37">
        <v>4108</v>
      </c>
      <c r="M18" s="31">
        <f>I18/H18*100</f>
        <v>100</v>
      </c>
      <c r="N18" s="33">
        <f t="shared" si="0"/>
        <v>100</v>
      </c>
      <c r="O18" s="56">
        <v>365</v>
      </c>
      <c r="P18" s="56">
        <v>365</v>
      </c>
      <c r="Q18" s="29">
        <f>[4]CAC25!$R$18</f>
        <v>50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538</v>
      </c>
    </row>
    <row r="19" spans="1:21" ht="43.5" customHeight="1" x14ac:dyDescent="0.3">
      <c r="A19" s="58">
        <v>3</v>
      </c>
      <c r="B19" s="179"/>
      <c r="C19" s="231" t="s">
        <v>450</v>
      </c>
      <c r="D19" s="230"/>
      <c r="E19" s="29" t="s">
        <v>72</v>
      </c>
      <c r="F19" s="29" t="s">
        <v>28</v>
      </c>
      <c r="G19" s="29" t="s">
        <v>28</v>
      </c>
      <c r="H19" s="29">
        <f>'[5]CUL19-CAC25'!$S$68</f>
        <v>11</v>
      </c>
      <c r="I19" s="29">
        <v>11</v>
      </c>
      <c r="J19" s="37">
        <v>0</v>
      </c>
      <c r="K19" s="88">
        <v>13615.32</v>
      </c>
      <c r="L19" s="88">
        <v>13615.32</v>
      </c>
      <c r="M19" s="31">
        <f>I19/H19*100</f>
        <v>100</v>
      </c>
      <c r="N19" s="33">
        <f t="shared" si="0"/>
        <v>100</v>
      </c>
      <c r="O19" s="56">
        <v>365</v>
      </c>
      <c r="P19" s="56">
        <v>365</v>
      </c>
      <c r="Q19" s="29">
        <f>[4]CAC25!$R$16</f>
        <v>1000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452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39">
        <f>SUM(J17:J19)</f>
        <v>66250</v>
      </c>
      <c r="K20" s="39">
        <f t="shared" ref="K20:L20" si="3">SUM(K17:K19)</f>
        <v>15123.32</v>
      </c>
      <c r="L20" s="39">
        <f t="shared" si="3"/>
        <v>81373.320000000007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0"/>
      <c r="B28" s="10"/>
      <c r="C28" s="10"/>
      <c r="D28" s="10"/>
      <c r="E28" s="13"/>
      <c r="F28" s="10"/>
      <c r="G28" s="13"/>
      <c r="H28" s="13"/>
      <c r="I28" s="13"/>
      <c r="J28" s="14"/>
      <c r="K28" s="14"/>
      <c r="L28" s="14"/>
      <c r="M28" s="11"/>
      <c r="N28" s="11"/>
      <c r="O28" s="11"/>
      <c r="P28" s="11"/>
      <c r="Q28" s="11"/>
      <c r="R28" s="11"/>
      <c r="S28" s="11"/>
      <c r="T28" s="11"/>
      <c r="U28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topLeftCell="A8" zoomScale="59" zoomScaleNormal="100" zoomScaleSheetLayoutView="59" workbookViewId="0">
      <selection activeCell="J23" sqref="J2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283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109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173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73</v>
      </c>
      <c r="Q11" s="195"/>
      <c r="R11" s="195"/>
      <c r="S11" s="195"/>
      <c r="T11" s="195"/>
      <c r="U11" s="196"/>
    </row>
    <row r="12" spans="1:21" x14ac:dyDescent="0.3">
      <c r="A12" s="121" t="s">
        <v>2</v>
      </c>
      <c r="B12" s="121"/>
      <c r="C12" s="190" t="s">
        <v>231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2"/>
      <c r="N12" s="121" t="s">
        <v>41</v>
      </c>
      <c r="O12" s="121"/>
      <c r="P12" s="194" t="s">
        <v>75</v>
      </c>
      <c r="Q12" s="195"/>
      <c r="R12" s="195"/>
      <c r="S12" s="195"/>
      <c r="T12" s="195"/>
      <c r="U12" s="196"/>
    </row>
    <row r="13" spans="1:21" x14ac:dyDescent="0.3">
      <c r="A13" s="121" t="s">
        <v>50</v>
      </c>
      <c r="B13" s="121"/>
      <c r="C13" s="118" t="s">
        <v>284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31.2" x14ac:dyDescent="0.3">
      <c r="A17" s="29">
        <v>1</v>
      </c>
      <c r="B17" s="241" t="s">
        <v>30</v>
      </c>
      <c r="C17" s="188" t="s">
        <v>285</v>
      </c>
      <c r="D17" s="189"/>
      <c r="E17" s="29" t="s">
        <v>72</v>
      </c>
      <c r="F17" s="29" t="s">
        <v>28</v>
      </c>
      <c r="G17" s="29" t="s">
        <v>28</v>
      </c>
      <c r="H17" s="29">
        <f>[5]ACC26!$S$54</f>
        <v>12</v>
      </c>
      <c r="I17" s="29">
        <v>12</v>
      </c>
      <c r="J17" s="37">
        <v>150000</v>
      </c>
      <c r="K17" s="37">
        <v>72535.429999999993</v>
      </c>
      <c r="L17" s="37">
        <v>222535.43</v>
      </c>
      <c r="M17" s="31">
        <f>I17/H17*100</f>
        <v>100</v>
      </c>
      <c r="N17" s="33">
        <f t="shared" ref="N17:N18" si="0">IFERROR((L17/(J17+K17))*100,0)</f>
        <v>100</v>
      </c>
      <c r="O17" s="56">
        <v>365</v>
      </c>
      <c r="P17" s="56">
        <v>365</v>
      </c>
      <c r="Q17" s="29">
        <f>[4]ACC26!$R$16</f>
        <v>1000</v>
      </c>
      <c r="R17" s="33">
        <f>IFERROR((I17/H17)*100,0)</f>
        <v>100</v>
      </c>
      <c r="S17" s="33">
        <f t="shared" ref="S17:S18" si="1">IFERROR((P17/O17)*100,0)</f>
        <v>100</v>
      </c>
      <c r="T17" s="33">
        <f t="shared" ref="T17:T18" si="2">IFERROR((L17/(J17+K17))*100,0)</f>
        <v>100</v>
      </c>
      <c r="U17" s="35" t="s">
        <v>539</v>
      </c>
    </row>
    <row r="18" spans="1:21" ht="50.25" customHeight="1" x14ac:dyDescent="0.3">
      <c r="A18" s="29">
        <v>2</v>
      </c>
      <c r="B18" s="242"/>
      <c r="C18" s="188" t="s">
        <v>286</v>
      </c>
      <c r="D18" s="189"/>
      <c r="E18" s="29" t="s">
        <v>287</v>
      </c>
      <c r="F18" s="29" t="s">
        <v>28</v>
      </c>
      <c r="G18" s="29" t="s">
        <v>28</v>
      </c>
      <c r="H18" s="29">
        <f>[5]ACC26!$S$56</f>
        <v>48</v>
      </c>
      <c r="I18" s="29">
        <v>48</v>
      </c>
      <c r="J18" s="37">
        <v>49506.559999999998</v>
      </c>
      <c r="K18" s="37">
        <v>28394.22</v>
      </c>
      <c r="L18" s="37">
        <v>77900.78</v>
      </c>
      <c r="M18" s="31">
        <f>I18/H18*100</f>
        <v>100</v>
      </c>
      <c r="N18" s="33">
        <f t="shared" si="0"/>
        <v>100</v>
      </c>
      <c r="O18" s="56">
        <v>365</v>
      </c>
      <c r="P18" s="56">
        <v>365</v>
      </c>
      <c r="Q18" s="29">
        <f>[4]ACC26!$R$18</f>
        <v>2500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540</v>
      </c>
    </row>
    <row r="19" spans="1:21" x14ac:dyDescent="0.3">
      <c r="A19" s="173" t="s">
        <v>717</v>
      </c>
      <c r="B19" s="174"/>
      <c r="C19" s="174"/>
      <c r="D19" s="174"/>
      <c r="E19" s="174"/>
      <c r="F19" s="174"/>
      <c r="G19" s="174"/>
      <c r="H19" s="174"/>
      <c r="I19" s="175"/>
      <c r="J19" s="39">
        <f>SUM(J17:J18)</f>
        <v>199506.56</v>
      </c>
      <c r="K19" s="39">
        <f t="shared" ref="K19:L19" si="3">SUM(K17:K18)</f>
        <v>100929.65</v>
      </c>
      <c r="L19" s="39">
        <f t="shared" si="3"/>
        <v>300436.20999999996</v>
      </c>
      <c r="M19" s="172"/>
      <c r="N19" s="172"/>
      <c r="O19" s="172"/>
      <c r="P19" s="172"/>
      <c r="Q19" s="172"/>
      <c r="R19" s="172"/>
      <c r="S19" s="172"/>
      <c r="T19" s="172"/>
      <c r="U19" s="172"/>
    </row>
    <row r="20" spans="1:21" x14ac:dyDescent="0.3">
      <c r="A20" s="10"/>
      <c r="B20" s="10"/>
      <c r="C20" s="10"/>
      <c r="D20" s="10"/>
      <c r="E20" s="13"/>
      <c r="F20" s="10"/>
      <c r="G20" s="13"/>
      <c r="H20" s="13"/>
      <c r="I20" s="13"/>
      <c r="J20" s="14"/>
      <c r="K20" s="14"/>
      <c r="L20" s="14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</sheetData>
  <mergeCells count="47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B17:B18"/>
    <mergeCell ref="C17:D17"/>
    <mergeCell ref="C18:D18"/>
    <mergeCell ref="M19:U19"/>
    <mergeCell ref="A19:I19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topLeftCell="A9" zoomScale="59" zoomScaleNormal="100" zoomScaleSheetLayoutView="59" workbookViewId="0">
      <selection activeCell="H24" sqref="H24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288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4" t="s">
        <v>82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6"/>
      <c r="N10" s="121" t="s">
        <v>39</v>
      </c>
      <c r="O10" s="121"/>
      <c r="P10" s="200" t="s">
        <v>109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34" t="s">
        <v>92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6"/>
      <c r="N11" s="121" t="s">
        <v>40</v>
      </c>
      <c r="O11" s="121"/>
      <c r="P11" s="200" t="s">
        <v>162</v>
      </c>
      <c r="Q11" s="201"/>
      <c r="R11" s="201"/>
      <c r="S11" s="201"/>
      <c r="T11" s="201"/>
      <c r="U11" s="202"/>
    </row>
    <row r="12" spans="1:21" ht="51" customHeight="1" x14ac:dyDescent="0.3">
      <c r="A12" s="121" t="s">
        <v>2</v>
      </c>
      <c r="B12" s="121"/>
      <c r="C12" s="243" t="s">
        <v>161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3"/>
      <c r="N12" s="121" t="s">
        <v>41</v>
      </c>
      <c r="O12" s="121"/>
      <c r="P12" s="194" t="s">
        <v>75</v>
      </c>
      <c r="Q12" s="195"/>
      <c r="R12" s="195"/>
      <c r="S12" s="195"/>
      <c r="T12" s="195"/>
      <c r="U12" s="196"/>
    </row>
    <row r="13" spans="1:21" x14ac:dyDescent="0.3">
      <c r="A13" s="121" t="s">
        <v>50</v>
      </c>
      <c r="B13" s="121"/>
      <c r="C13" s="225" t="s">
        <v>289</v>
      </c>
      <c r="D13" s="226"/>
      <c r="E13" s="226"/>
      <c r="F13" s="226"/>
      <c r="G13" s="226"/>
      <c r="H13" s="226"/>
      <c r="I13" s="226"/>
      <c r="J13" s="226"/>
      <c r="K13" s="226"/>
      <c r="L13" s="226"/>
      <c r="M13" s="227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42.75" customHeight="1" x14ac:dyDescent="0.3">
      <c r="A17" s="29">
        <v>1</v>
      </c>
      <c r="B17" s="163" t="s">
        <v>30</v>
      </c>
      <c r="C17" s="188" t="s">
        <v>290</v>
      </c>
      <c r="D17" s="189"/>
      <c r="E17" s="29" t="s">
        <v>52</v>
      </c>
      <c r="F17" s="29" t="s">
        <v>28</v>
      </c>
      <c r="G17" s="29" t="s">
        <v>28</v>
      </c>
      <c r="H17" s="29">
        <f>[5]COM27!$S$55</f>
        <v>48</v>
      </c>
      <c r="I17" s="29">
        <v>48</v>
      </c>
      <c r="J17" s="37">
        <v>415200</v>
      </c>
      <c r="K17" s="88">
        <v>2700.04</v>
      </c>
      <c r="L17" s="88">
        <v>417900.04</v>
      </c>
      <c r="M17" s="31">
        <f>I17/H17*100</f>
        <v>100</v>
      </c>
      <c r="N17" s="33">
        <f t="shared" ref="N17:N20" si="0">IFERROR((L17/(J17+K17))*100,0)</f>
        <v>100</v>
      </c>
      <c r="O17" s="56">
        <v>365</v>
      </c>
      <c r="P17" s="56">
        <v>365</v>
      </c>
      <c r="Q17" s="29">
        <f>[4]COM27!$R$16</f>
        <v>1000</v>
      </c>
      <c r="R17" s="33">
        <f>IFERROR((I17/H17)*100,0)</f>
        <v>100</v>
      </c>
      <c r="S17" s="33">
        <f t="shared" ref="S17:S20" si="1">IFERROR((P17/O17)*100,0)</f>
        <v>100</v>
      </c>
      <c r="T17" s="33">
        <f t="shared" ref="T17:T20" si="2">IFERROR((L17/(J17+K17))*100,0)</f>
        <v>100</v>
      </c>
      <c r="U17" s="35" t="s">
        <v>541</v>
      </c>
    </row>
    <row r="18" spans="1:21" ht="39" customHeight="1" x14ac:dyDescent="0.3">
      <c r="A18" s="29">
        <v>2</v>
      </c>
      <c r="B18" s="164"/>
      <c r="C18" s="188" t="s">
        <v>291</v>
      </c>
      <c r="D18" s="189"/>
      <c r="E18" s="29" t="s">
        <v>294</v>
      </c>
      <c r="F18" s="29" t="s">
        <v>28</v>
      </c>
      <c r="G18" s="29" t="s">
        <v>28</v>
      </c>
      <c r="H18" s="29">
        <f>[5]COM27!$S$57</f>
        <v>36</v>
      </c>
      <c r="I18" s="29">
        <v>36</v>
      </c>
      <c r="J18" s="37">
        <v>58650</v>
      </c>
      <c r="K18" s="37">
        <v>-9750.36</v>
      </c>
      <c r="L18" s="37">
        <v>48899.64</v>
      </c>
      <c r="M18" s="31">
        <f>I18/H18*100</f>
        <v>100</v>
      </c>
      <c r="N18" s="33">
        <f t="shared" si="0"/>
        <v>100</v>
      </c>
      <c r="O18" s="56">
        <v>365</v>
      </c>
      <c r="P18" s="56">
        <v>365</v>
      </c>
      <c r="Q18" s="29">
        <f>[4]COM27!$R$18</f>
        <v>15318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542</v>
      </c>
    </row>
    <row r="19" spans="1:21" ht="31.5" customHeight="1" x14ac:dyDescent="0.3">
      <c r="A19" s="29">
        <v>3</v>
      </c>
      <c r="B19" s="164"/>
      <c r="C19" s="229" t="s">
        <v>292</v>
      </c>
      <c r="D19" s="230"/>
      <c r="E19" s="29" t="s">
        <v>295</v>
      </c>
      <c r="F19" s="29" t="s">
        <v>28</v>
      </c>
      <c r="G19" s="29" t="s">
        <v>28</v>
      </c>
      <c r="H19" s="29">
        <f>[5]COM27!$S$59</f>
        <v>240</v>
      </c>
      <c r="I19" s="29">
        <v>240</v>
      </c>
      <c r="J19" s="37">
        <v>37200</v>
      </c>
      <c r="K19" s="88">
        <v>9300</v>
      </c>
      <c r="L19" s="88">
        <v>46500</v>
      </c>
      <c r="M19" s="31">
        <f>I19/H19*100</f>
        <v>100</v>
      </c>
      <c r="N19" s="33">
        <f t="shared" si="0"/>
        <v>100</v>
      </c>
      <c r="O19" s="56">
        <v>365</v>
      </c>
      <c r="P19" s="56">
        <v>365</v>
      </c>
      <c r="Q19" s="29">
        <f>[4]COM27!$R$20</f>
        <v>15318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543</v>
      </c>
    </row>
    <row r="20" spans="1:21" ht="33" customHeight="1" x14ac:dyDescent="0.3">
      <c r="A20" s="29">
        <v>4</v>
      </c>
      <c r="B20" s="164"/>
      <c r="C20" s="188" t="s">
        <v>293</v>
      </c>
      <c r="D20" s="189"/>
      <c r="E20" s="29" t="s">
        <v>296</v>
      </c>
      <c r="F20" s="29" t="s">
        <v>28</v>
      </c>
      <c r="G20" s="29" t="s">
        <v>28</v>
      </c>
      <c r="H20" s="29">
        <f>[5]COM27!$S$61</f>
        <v>36</v>
      </c>
      <c r="I20" s="29">
        <v>36</v>
      </c>
      <c r="J20" s="37">
        <v>146013.12</v>
      </c>
      <c r="K20" s="88">
        <v>39435.949999999997</v>
      </c>
      <c r="L20" s="88">
        <v>185449.07</v>
      </c>
      <c r="M20" s="31">
        <f>I20/H20*100</f>
        <v>100</v>
      </c>
      <c r="N20" s="33">
        <f t="shared" si="0"/>
        <v>100</v>
      </c>
      <c r="O20" s="56">
        <v>365</v>
      </c>
      <c r="P20" s="56">
        <v>365</v>
      </c>
      <c r="Q20" s="29">
        <f>[4]COM27!$R$22</f>
        <v>15318</v>
      </c>
      <c r="R20" s="33">
        <f>IFERROR((I20/H20)*100,0)</f>
        <v>100</v>
      </c>
      <c r="S20" s="33">
        <f t="shared" si="1"/>
        <v>100</v>
      </c>
      <c r="T20" s="33">
        <f t="shared" si="2"/>
        <v>100</v>
      </c>
      <c r="U20" s="35" t="s">
        <v>544</v>
      </c>
    </row>
    <row r="21" spans="1:21" x14ac:dyDescent="0.3">
      <c r="A21" s="173" t="s">
        <v>717</v>
      </c>
      <c r="B21" s="174"/>
      <c r="C21" s="174"/>
      <c r="D21" s="174"/>
      <c r="E21" s="174"/>
      <c r="F21" s="174"/>
      <c r="G21" s="174"/>
      <c r="H21" s="174"/>
      <c r="I21" s="175"/>
      <c r="J21" s="39">
        <f>SUM(J17:J20)</f>
        <v>657063.12</v>
      </c>
      <c r="K21" s="39">
        <f>SUM(K17:K20)</f>
        <v>41685.629999999997</v>
      </c>
      <c r="L21" s="39">
        <f>SUM(L17:L20)</f>
        <v>698748.75</v>
      </c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</sheetData>
  <mergeCells count="49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1:U21"/>
    <mergeCell ref="B17:B20"/>
    <mergeCell ref="C17:D17"/>
    <mergeCell ref="C18:D18"/>
    <mergeCell ref="C19:D19"/>
    <mergeCell ref="C20:D20"/>
    <mergeCell ref="A21:I21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view="pageBreakPreview" topLeftCell="A9" zoomScale="62" zoomScaleNormal="100" zoomScaleSheetLayoutView="62" workbookViewId="0">
      <selection activeCell="J24" sqref="J24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297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176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82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301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298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302</v>
      </c>
      <c r="Q11" s="195"/>
      <c r="R11" s="195"/>
      <c r="S11" s="195"/>
      <c r="T11" s="195"/>
      <c r="U11" s="196"/>
    </row>
    <row r="12" spans="1:21" x14ac:dyDescent="0.3">
      <c r="A12" s="121" t="s">
        <v>2</v>
      </c>
      <c r="B12" s="121"/>
      <c r="C12" s="165" t="s">
        <v>299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30"/>
      <c r="N12" s="121" t="s">
        <v>41</v>
      </c>
      <c r="O12" s="121"/>
      <c r="P12" s="194" t="s">
        <v>75</v>
      </c>
      <c r="Q12" s="195"/>
      <c r="R12" s="195"/>
      <c r="S12" s="195"/>
      <c r="T12" s="195"/>
      <c r="U12" s="196"/>
    </row>
    <row r="13" spans="1:21" x14ac:dyDescent="0.3">
      <c r="A13" s="121" t="s">
        <v>50</v>
      </c>
      <c r="B13" s="121"/>
      <c r="C13" s="118" t="s">
        <v>300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23.4" x14ac:dyDescent="0.3">
      <c r="A17" s="58">
        <v>1</v>
      </c>
      <c r="B17" s="179" t="s">
        <v>30</v>
      </c>
      <c r="C17" s="188" t="s">
        <v>303</v>
      </c>
      <c r="D17" s="189"/>
      <c r="E17" s="29" t="s">
        <v>152</v>
      </c>
      <c r="F17" s="29" t="s">
        <v>28</v>
      </c>
      <c r="G17" s="29" t="s">
        <v>28</v>
      </c>
      <c r="H17" s="29">
        <f>[5]APO28!$S$55</f>
        <v>48</v>
      </c>
      <c r="I17" s="29">
        <v>48</v>
      </c>
      <c r="J17" s="37">
        <v>703808.16</v>
      </c>
      <c r="K17" s="37">
        <v>260947.86</v>
      </c>
      <c r="L17" s="37">
        <v>964756.02</v>
      </c>
      <c r="M17" s="31">
        <f>I17/H17*100</f>
        <v>100</v>
      </c>
      <c r="N17" s="33">
        <f t="shared" ref="N17:N20" si="0">IFERROR((L17/(J17+K17))*100,0)</f>
        <v>100</v>
      </c>
      <c r="O17" s="29">
        <v>365</v>
      </c>
      <c r="P17" s="29">
        <v>365</v>
      </c>
      <c r="Q17" s="29">
        <f>[4]APO28!$R$16</f>
        <v>10000</v>
      </c>
      <c r="R17" s="33">
        <f>IFERROR((I17/H17)*100,0)</f>
        <v>100</v>
      </c>
      <c r="S17" s="33">
        <f t="shared" ref="S17:S20" si="1">IFERROR((P17/O17)*100,0)</f>
        <v>100</v>
      </c>
      <c r="T17" s="33">
        <f t="shared" ref="T17:T20" si="2">IFERROR((L17/(J17+K17))*100,0)</f>
        <v>100</v>
      </c>
      <c r="U17" s="35" t="s">
        <v>545</v>
      </c>
    </row>
    <row r="18" spans="1:21" ht="78" x14ac:dyDescent="0.3">
      <c r="A18" s="58">
        <v>2</v>
      </c>
      <c r="B18" s="179"/>
      <c r="C18" s="188" t="s">
        <v>304</v>
      </c>
      <c r="D18" s="189"/>
      <c r="E18" s="29" t="s">
        <v>307</v>
      </c>
      <c r="F18" s="29" t="s">
        <v>28</v>
      </c>
      <c r="G18" s="29" t="s">
        <v>28</v>
      </c>
      <c r="H18" s="29">
        <f>[5]APO28!$S$57</f>
        <v>360</v>
      </c>
      <c r="I18" s="29">
        <v>360</v>
      </c>
      <c r="J18" s="37">
        <v>429600</v>
      </c>
      <c r="K18" s="37">
        <v>257105.67</v>
      </c>
      <c r="L18" s="37">
        <v>686705.67</v>
      </c>
      <c r="M18" s="31">
        <f>I18/H18*100</f>
        <v>100</v>
      </c>
      <c r="N18" s="33">
        <f t="shared" si="0"/>
        <v>100</v>
      </c>
      <c r="O18" s="29">
        <v>365</v>
      </c>
      <c r="P18" s="29">
        <v>365</v>
      </c>
      <c r="Q18" s="29">
        <f>[4]APO28!$R$18</f>
        <v>10000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546</v>
      </c>
    </row>
    <row r="19" spans="1:21" ht="39" customHeight="1" x14ac:dyDescent="0.3">
      <c r="A19" s="58">
        <v>3</v>
      </c>
      <c r="B19" s="179"/>
      <c r="C19" s="188" t="s">
        <v>305</v>
      </c>
      <c r="D19" s="189"/>
      <c r="E19" s="29" t="s">
        <v>61</v>
      </c>
      <c r="F19" s="29" t="s">
        <v>28</v>
      </c>
      <c r="G19" s="29" t="s">
        <v>28</v>
      </c>
      <c r="H19" s="29">
        <f>[5]APO28!$S$59</f>
        <v>48</v>
      </c>
      <c r="I19" s="29">
        <v>48</v>
      </c>
      <c r="J19" s="37">
        <v>22591.7</v>
      </c>
      <c r="K19" s="88">
        <v>7106.59</v>
      </c>
      <c r="L19" s="88">
        <v>29698.29</v>
      </c>
      <c r="M19" s="31">
        <f>I19/H19*100</f>
        <v>100</v>
      </c>
      <c r="N19" s="33">
        <f t="shared" si="0"/>
        <v>100</v>
      </c>
      <c r="O19" s="29">
        <v>365</v>
      </c>
      <c r="P19" s="29">
        <v>365</v>
      </c>
      <c r="Q19" s="29">
        <f>[4]APO28!$R$20</f>
        <v>10000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547</v>
      </c>
    </row>
    <row r="20" spans="1:21" ht="36.75" customHeight="1" x14ac:dyDescent="0.3">
      <c r="A20" s="58">
        <v>4</v>
      </c>
      <c r="B20" s="179"/>
      <c r="C20" s="188" t="s">
        <v>306</v>
      </c>
      <c r="D20" s="189"/>
      <c r="E20" s="29" t="s">
        <v>194</v>
      </c>
      <c r="F20" s="29" t="s">
        <v>28</v>
      </c>
      <c r="G20" s="29" t="s">
        <v>28</v>
      </c>
      <c r="H20" s="29">
        <f>[5]APO28!$S$61</f>
        <v>12</v>
      </c>
      <c r="I20" s="29">
        <v>12</v>
      </c>
      <c r="J20" s="37">
        <v>199500.4</v>
      </c>
      <c r="K20" s="88">
        <v>29671.599999999999</v>
      </c>
      <c r="L20" s="88">
        <v>229172</v>
      </c>
      <c r="M20" s="31">
        <f>I20/H20*100</f>
        <v>100</v>
      </c>
      <c r="N20" s="33">
        <f t="shared" si="0"/>
        <v>100</v>
      </c>
      <c r="O20" s="29">
        <v>365</v>
      </c>
      <c r="P20" s="29">
        <v>365</v>
      </c>
      <c r="Q20" s="29">
        <f>[4]APO28!$R$22</f>
        <v>10000</v>
      </c>
      <c r="R20" s="33">
        <f>IFERROR((I20/H20)*100,0)</f>
        <v>100</v>
      </c>
      <c r="S20" s="33">
        <f t="shared" si="1"/>
        <v>100</v>
      </c>
      <c r="T20" s="33">
        <f t="shared" si="2"/>
        <v>100</v>
      </c>
      <c r="U20" s="35" t="s">
        <v>548</v>
      </c>
    </row>
    <row r="21" spans="1:21" x14ac:dyDescent="0.3">
      <c r="A21" s="173" t="s">
        <v>717</v>
      </c>
      <c r="B21" s="174"/>
      <c r="C21" s="174"/>
      <c r="D21" s="174"/>
      <c r="E21" s="174"/>
      <c r="F21" s="174"/>
      <c r="G21" s="174"/>
      <c r="H21" s="174"/>
      <c r="I21" s="175"/>
      <c r="J21" s="39">
        <f>SUM(J17:J20)</f>
        <v>1355500.26</v>
      </c>
      <c r="K21" s="39">
        <f t="shared" ref="K21:L21" si="3">SUM(K17:K20)</f>
        <v>554831.72</v>
      </c>
      <c r="L21" s="39">
        <f t="shared" si="3"/>
        <v>1910331.98</v>
      </c>
      <c r="M21" s="172"/>
      <c r="N21" s="172"/>
      <c r="O21" s="172"/>
      <c r="P21" s="172"/>
      <c r="Q21" s="172"/>
      <c r="R21" s="172"/>
      <c r="S21" s="172"/>
      <c r="T21" s="172"/>
      <c r="U21" s="172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</sheetData>
  <mergeCells count="49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1:U21"/>
    <mergeCell ref="B17:B20"/>
    <mergeCell ref="C17:D17"/>
    <mergeCell ref="C18:D18"/>
    <mergeCell ref="C19:D19"/>
    <mergeCell ref="C20:D20"/>
    <mergeCell ref="A21:I21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A8" zoomScale="53" zoomScaleNormal="100" zoomScaleSheetLayoutView="53" workbookViewId="0">
      <selection activeCell="K27" sqref="K27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ht="16.5" customHeight="1" x14ac:dyDescent="0.3">
      <c r="A9" s="121" t="s">
        <v>0</v>
      </c>
      <c r="B9" s="121"/>
      <c r="C9" s="151" t="s">
        <v>308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ht="16.5" customHeight="1" x14ac:dyDescent="0.3">
      <c r="A10" s="121" t="s">
        <v>1</v>
      </c>
      <c r="B10" s="121"/>
      <c r="C10" s="151" t="s">
        <v>309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311</v>
      </c>
      <c r="Q10" s="201"/>
      <c r="R10" s="201"/>
      <c r="S10" s="201"/>
      <c r="T10" s="201"/>
      <c r="U10" s="202"/>
    </row>
    <row r="11" spans="1:21" ht="16.5" customHeight="1" x14ac:dyDescent="0.3">
      <c r="A11" s="121" t="s">
        <v>47</v>
      </c>
      <c r="B11" s="121"/>
      <c r="C11" s="128" t="s">
        <v>92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312</v>
      </c>
      <c r="Q11" s="195"/>
      <c r="R11" s="195"/>
      <c r="S11" s="195"/>
      <c r="T11" s="195"/>
      <c r="U11" s="196"/>
    </row>
    <row r="12" spans="1:21" ht="37.5" customHeight="1" x14ac:dyDescent="0.3">
      <c r="A12" s="121" t="s">
        <v>2</v>
      </c>
      <c r="B12" s="121"/>
      <c r="C12" s="190" t="s">
        <v>310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2"/>
      <c r="N12" s="121" t="s">
        <v>41</v>
      </c>
      <c r="O12" s="121"/>
      <c r="P12" s="194" t="s">
        <v>313</v>
      </c>
      <c r="Q12" s="195"/>
      <c r="R12" s="195"/>
      <c r="S12" s="195"/>
      <c r="T12" s="195"/>
      <c r="U12" s="196"/>
    </row>
    <row r="13" spans="1:21" ht="33" customHeight="1" x14ac:dyDescent="0.3">
      <c r="A13" s="121" t="s">
        <v>50</v>
      </c>
      <c r="B13" s="121"/>
      <c r="C13" s="118" t="s">
        <v>63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3">
      <c r="A15" s="183" t="s">
        <v>3</v>
      </c>
      <c r="B15" s="184" t="s">
        <v>20</v>
      </c>
      <c r="C15" s="183" t="s">
        <v>21</v>
      </c>
      <c r="D15" s="183"/>
      <c r="E15" s="186" t="s">
        <v>22</v>
      </c>
      <c r="F15" s="184" t="s">
        <v>4</v>
      </c>
      <c r="G15" s="186" t="s">
        <v>416</v>
      </c>
      <c r="H15" s="186" t="s">
        <v>5</v>
      </c>
      <c r="I15" s="186"/>
      <c r="J15" s="183" t="s">
        <v>6</v>
      </c>
      <c r="K15" s="183"/>
      <c r="L15" s="183"/>
      <c r="M15" s="186" t="s">
        <v>24</v>
      </c>
      <c r="N15" s="186"/>
      <c r="O15" s="187" t="s">
        <v>25</v>
      </c>
      <c r="P15" s="187"/>
      <c r="Q15" s="186" t="s">
        <v>7</v>
      </c>
      <c r="R15" s="42" t="s">
        <v>8</v>
      </c>
      <c r="S15" s="42" t="s">
        <v>8</v>
      </c>
      <c r="T15" s="42" t="s">
        <v>8</v>
      </c>
      <c r="U15" s="182" t="s">
        <v>9</v>
      </c>
    </row>
    <row r="16" spans="1:21" ht="24" x14ac:dyDescent="0.3">
      <c r="A16" s="183"/>
      <c r="B16" s="185"/>
      <c r="C16" s="183"/>
      <c r="D16" s="183"/>
      <c r="E16" s="186"/>
      <c r="F16" s="185"/>
      <c r="G16" s="186"/>
      <c r="H16" s="41" t="s">
        <v>10</v>
      </c>
      <c r="I16" s="41" t="s">
        <v>11</v>
      </c>
      <c r="J16" s="44" t="s">
        <v>26</v>
      </c>
      <c r="K16" s="3" t="s">
        <v>445</v>
      </c>
      <c r="L16" s="44" t="s">
        <v>27</v>
      </c>
      <c r="M16" s="44" t="s">
        <v>12</v>
      </c>
      <c r="N16" s="44" t="s">
        <v>13</v>
      </c>
      <c r="O16" s="44" t="s">
        <v>14</v>
      </c>
      <c r="P16" s="44" t="s">
        <v>15</v>
      </c>
      <c r="Q16" s="186"/>
      <c r="R16" s="45" t="s">
        <v>16</v>
      </c>
      <c r="S16" s="45" t="s">
        <v>17</v>
      </c>
      <c r="T16" s="45" t="s">
        <v>18</v>
      </c>
      <c r="U16" s="182"/>
    </row>
    <row r="17" spans="1:21" ht="70.2" x14ac:dyDescent="0.3">
      <c r="A17" s="58">
        <v>1</v>
      </c>
      <c r="B17" s="179" t="s">
        <v>309</v>
      </c>
      <c r="C17" s="188" t="s">
        <v>314</v>
      </c>
      <c r="D17" s="189"/>
      <c r="E17" s="29" t="s">
        <v>321</v>
      </c>
      <c r="F17" s="29" t="s">
        <v>28</v>
      </c>
      <c r="G17" s="29" t="s">
        <v>28</v>
      </c>
      <c r="H17" s="29">
        <f>[5]SEG29!$S$75</f>
        <v>4</v>
      </c>
      <c r="I17" s="29">
        <v>4</v>
      </c>
      <c r="J17" s="37">
        <v>3034416.84</v>
      </c>
      <c r="K17" s="37">
        <v>265105.56</v>
      </c>
      <c r="L17" s="37">
        <v>3299522.4</v>
      </c>
      <c r="M17" s="31">
        <f t="shared" ref="M17:M23" si="0">I17/H17*100</f>
        <v>100</v>
      </c>
      <c r="N17" s="33">
        <f t="shared" ref="N17:N23" si="1">IFERROR((L17/(J17+K17))*100,0)</f>
        <v>100</v>
      </c>
      <c r="O17" s="56">
        <v>365</v>
      </c>
      <c r="P17" s="56">
        <v>365</v>
      </c>
      <c r="Q17" s="29">
        <f>[4]SEG29!$R$16</f>
        <v>110</v>
      </c>
      <c r="R17" s="33">
        <f t="shared" ref="R17:R23" si="2">IFERROR((I17/H17)*100,0)</f>
        <v>100</v>
      </c>
      <c r="S17" s="33">
        <f t="shared" ref="S17:S23" si="3">IFERROR((P17/O17)*100,0)</f>
        <v>100</v>
      </c>
      <c r="T17" s="33">
        <f t="shared" ref="T17:T23" si="4">IFERROR((L17/(J17+K17))*100,0)</f>
        <v>100</v>
      </c>
      <c r="U17" s="35" t="s">
        <v>549</v>
      </c>
    </row>
    <row r="18" spans="1:21" ht="54.6" x14ac:dyDescent="0.3">
      <c r="A18" s="58">
        <v>2</v>
      </c>
      <c r="B18" s="179"/>
      <c r="C18" s="188" t="s">
        <v>315</v>
      </c>
      <c r="D18" s="189"/>
      <c r="E18" s="29" t="s">
        <v>183</v>
      </c>
      <c r="F18" s="29" t="s">
        <v>28</v>
      </c>
      <c r="G18" s="29" t="s">
        <v>28</v>
      </c>
      <c r="H18" s="29">
        <f>[5]SEG29!$S$77</f>
        <v>4</v>
      </c>
      <c r="I18" s="29">
        <v>4</v>
      </c>
      <c r="J18" s="37">
        <v>511971.23</v>
      </c>
      <c r="K18" s="37">
        <v>3200.77</v>
      </c>
      <c r="L18" s="37">
        <v>515172</v>
      </c>
      <c r="M18" s="31">
        <f t="shared" si="0"/>
        <v>100</v>
      </c>
      <c r="N18" s="33">
        <f t="shared" si="1"/>
        <v>100</v>
      </c>
      <c r="O18" s="56">
        <v>365</v>
      </c>
      <c r="P18" s="56">
        <v>365</v>
      </c>
      <c r="Q18" s="29">
        <f>[4]SEG29!$R$18</f>
        <v>50</v>
      </c>
      <c r="R18" s="33">
        <f t="shared" si="2"/>
        <v>100</v>
      </c>
      <c r="S18" s="33">
        <f t="shared" si="3"/>
        <v>100</v>
      </c>
      <c r="T18" s="33">
        <f t="shared" si="4"/>
        <v>100</v>
      </c>
      <c r="U18" s="35" t="s">
        <v>550</v>
      </c>
    </row>
    <row r="19" spans="1:21" ht="31.2" x14ac:dyDescent="0.3">
      <c r="A19" s="58">
        <v>3</v>
      </c>
      <c r="B19" s="179"/>
      <c r="C19" s="188" t="s">
        <v>316</v>
      </c>
      <c r="D19" s="189"/>
      <c r="E19" s="29" t="s">
        <v>55</v>
      </c>
      <c r="F19" s="29" t="s">
        <v>28</v>
      </c>
      <c r="G19" s="29" t="s">
        <v>28</v>
      </c>
      <c r="H19" s="29">
        <f>[5]SEG29!$S$79</f>
        <v>360</v>
      </c>
      <c r="I19" s="29">
        <v>360</v>
      </c>
      <c r="J19" s="37">
        <v>1878424.4</v>
      </c>
      <c r="K19" s="37">
        <v>639365.07999999996</v>
      </c>
      <c r="L19" s="37">
        <v>2517789.48</v>
      </c>
      <c r="M19" s="31">
        <f t="shared" si="0"/>
        <v>100</v>
      </c>
      <c r="N19" s="33">
        <f t="shared" si="1"/>
        <v>100</v>
      </c>
      <c r="O19" s="56">
        <v>365</v>
      </c>
      <c r="P19" s="56">
        <v>365</v>
      </c>
      <c r="Q19" s="29">
        <f>[4]SEG29!$R$20</f>
        <v>15318</v>
      </c>
      <c r="R19" s="33">
        <f t="shared" si="2"/>
        <v>100</v>
      </c>
      <c r="S19" s="33">
        <f t="shared" si="3"/>
        <v>100</v>
      </c>
      <c r="T19" s="33">
        <f t="shared" si="4"/>
        <v>100</v>
      </c>
      <c r="U19" s="35" t="s">
        <v>551</v>
      </c>
    </row>
    <row r="20" spans="1:21" ht="23.4" x14ac:dyDescent="0.3">
      <c r="A20" s="58">
        <v>4</v>
      </c>
      <c r="B20" s="179"/>
      <c r="C20" s="188" t="s">
        <v>317</v>
      </c>
      <c r="D20" s="189"/>
      <c r="E20" s="29" t="s">
        <v>322</v>
      </c>
      <c r="F20" s="29" t="s">
        <v>28</v>
      </c>
      <c r="G20" s="29" t="s">
        <v>28</v>
      </c>
      <c r="H20" s="29">
        <f>[5]SEG29!$S$81</f>
        <v>240</v>
      </c>
      <c r="I20" s="29">
        <v>240</v>
      </c>
      <c r="J20" s="37">
        <v>1000000</v>
      </c>
      <c r="K20" s="37">
        <v>-877898.7</v>
      </c>
      <c r="L20" s="37">
        <v>122101.3</v>
      </c>
      <c r="M20" s="31">
        <f t="shared" si="0"/>
        <v>100</v>
      </c>
      <c r="N20" s="33">
        <f t="shared" si="1"/>
        <v>99.999999999999972</v>
      </c>
      <c r="O20" s="56">
        <v>365</v>
      </c>
      <c r="P20" s="56">
        <v>365</v>
      </c>
      <c r="Q20" s="29">
        <f>[4]SEG29!$R$22</f>
        <v>500</v>
      </c>
      <c r="R20" s="33">
        <f t="shared" si="2"/>
        <v>100</v>
      </c>
      <c r="S20" s="33">
        <f t="shared" si="3"/>
        <v>100</v>
      </c>
      <c r="T20" s="33">
        <f t="shared" si="4"/>
        <v>99.999999999999972</v>
      </c>
      <c r="U20" s="35" t="s">
        <v>552</v>
      </c>
    </row>
    <row r="21" spans="1:21" ht="46.8" x14ac:dyDescent="0.3">
      <c r="A21" s="58">
        <v>5</v>
      </c>
      <c r="B21" s="179"/>
      <c r="C21" s="188" t="s">
        <v>318</v>
      </c>
      <c r="D21" s="189"/>
      <c r="E21" s="29" t="s">
        <v>201</v>
      </c>
      <c r="F21" s="29" t="s">
        <v>28</v>
      </c>
      <c r="G21" s="29" t="s">
        <v>28</v>
      </c>
      <c r="H21" s="29">
        <f>[5]SEG29!$S$83</f>
        <v>12</v>
      </c>
      <c r="I21" s="29">
        <v>12</v>
      </c>
      <c r="J21" s="37">
        <v>1241853.22</v>
      </c>
      <c r="K21" s="37">
        <v>-598925.4</v>
      </c>
      <c r="L21" s="37">
        <v>642927.81999999995</v>
      </c>
      <c r="M21" s="31">
        <f t="shared" si="0"/>
        <v>100</v>
      </c>
      <c r="N21" s="33">
        <f t="shared" si="1"/>
        <v>100</v>
      </c>
      <c r="O21" s="56">
        <v>365</v>
      </c>
      <c r="P21" s="56">
        <v>365</v>
      </c>
      <c r="Q21" s="29">
        <f>[4]SEG29!$R$24</f>
        <v>15318</v>
      </c>
      <c r="R21" s="33">
        <f t="shared" si="2"/>
        <v>100</v>
      </c>
      <c r="S21" s="33">
        <f t="shared" si="3"/>
        <v>100</v>
      </c>
      <c r="T21" s="33">
        <f t="shared" si="4"/>
        <v>100</v>
      </c>
      <c r="U21" s="35" t="s">
        <v>553</v>
      </c>
    </row>
    <row r="22" spans="1:21" ht="23.4" x14ac:dyDescent="0.3">
      <c r="A22" s="58">
        <v>6</v>
      </c>
      <c r="B22" s="179"/>
      <c r="C22" s="188" t="s">
        <v>319</v>
      </c>
      <c r="D22" s="189"/>
      <c r="E22" s="29" t="s">
        <v>33</v>
      </c>
      <c r="F22" s="29" t="s">
        <v>28</v>
      </c>
      <c r="G22" s="29" t="s">
        <v>28</v>
      </c>
      <c r="H22" s="29">
        <f>[5]SEG29!$S$85</f>
        <v>12</v>
      </c>
      <c r="I22" s="29">
        <v>12</v>
      </c>
      <c r="J22" s="37">
        <v>150000</v>
      </c>
      <c r="K22" s="37">
        <v>-101254</v>
      </c>
      <c r="L22" s="37">
        <v>48746</v>
      </c>
      <c r="M22" s="31">
        <f t="shared" si="0"/>
        <v>100</v>
      </c>
      <c r="N22" s="33">
        <f t="shared" si="1"/>
        <v>100</v>
      </c>
      <c r="O22" s="56">
        <v>365</v>
      </c>
      <c r="P22" s="56">
        <v>365</v>
      </c>
      <c r="Q22" s="29">
        <f>[4]SEG29!$R$26</f>
        <v>15318</v>
      </c>
      <c r="R22" s="33">
        <f t="shared" si="2"/>
        <v>100</v>
      </c>
      <c r="S22" s="33">
        <f t="shared" si="3"/>
        <v>100</v>
      </c>
      <c r="T22" s="33">
        <f t="shared" si="4"/>
        <v>100</v>
      </c>
      <c r="U22" s="35" t="s">
        <v>554</v>
      </c>
    </row>
    <row r="23" spans="1:21" ht="54.6" x14ac:dyDescent="0.3">
      <c r="A23" s="58">
        <v>7</v>
      </c>
      <c r="B23" s="179"/>
      <c r="C23" s="188" t="s">
        <v>320</v>
      </c>
      <c r="D23" s="189"/>
      <c r="E23" s="29" t="s">
        <v>323</v>
      </c>
      <c r="F23" s="29" t="s">
        <v>28</v>
      </c>
      <c r="G23" s="29" t="s">
        <v>28</v>
      </c>
      <c r="H23" s="29">
        <f>[5]SEG29!$S$87</f>
        <v>4</v>
      </c>
      <c r="I23" s="29">
        <v>4</v>
      </c>
      <c r="J23" s="37">
        <v>20000</v>
      </c>
      <c r="K23" s="37">
        <v>783563.4</v>
      </c>
      <c r="L23" s="37">
        <v>803563.4</v>
      </c>
      <c r="M23" s="31">
        <f t="shared" si="0"/>
        <v>100</v>
      </c>
      <c r="N23" s="33">
        <f t="shared" si="1"/>
        <v>100</v>
      </c>
      <c r="O23" s="56">
        <v>365</v>
      </c>
      <c r="P23" s="56">
        <v>365</v>
      </c>
      <c r="Q23" s="29">
        <f>[4]SEG29!$R$28</f>
        <v>50</v>
      </c>
      <c r="R23" s="33">
        <f t="shared" si="2"/>
        <v>100</v>
      </c>
      <c r="S23" s="33">
        <f t="shared" si="3"/>
        <v>100</v>
      </c>
      <c r="T23" s="33">
        <f t="shared" si="4"/>
        <v>100</v>
      </c>
      <c r="U23" s="35" t="s">
        <v>555</v>
      </c>
    </row>
    <row r="24" spans="1:21" x14ac:dyDescent="0.3">
      <c r="A24" s="173" t="s">
        <v>717</v>
      </c>
      <c r="B24" s="174"/>
      <c r="C24" s="174"/>
      <c r="D24" s="174"/>
      <c r="E24" s="174"/>
      <c r="F24" s="174"/>
      <c r="G24" s="174"/>
      <c r="H24" s="174"/>
      <c r="I24" s="175"/>
      <c r="J24" s="39">
        <f>SUM(J17:J23)</f>
        <v>7836665.6899999995</v>
      </c>
      <c r="K24" s="39">
        <f t="shared" ref="K24:L24" si="5">SUM(K17:K23)</f>
        <v>113156.70999999996</v>
      </c>
      <c r="L24" s="39">
        <f t="shared" si="5"/>
        <v>7949822.4000000004</v>
      </c>
      <c r="M24" s="172"/>
      <c r="N24" s="172"/>
      <c r="O24" s="172"/>
      <c r="P24" s="172"/>
      <c r="Q24" s="172"/>
      <c r="R24" s="172"/>
      <c r="S24" s="172"/>
      <c r="T24" s="172"/>
      <c r="U24" s="172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0"/>
      <c r="B28" s="10"/>
      <c r="C28" s="10"/>
      <c r="D28" s="10"/>
      <c r="E28" s="13"/>
      <c r="F28" s="10"/>
      <c r="G28" s="13"/>
      <c r="H28" s="13"/>
      <c r="I28" s="13"/>
      <c r="J28" s="14"/>
      <c r="K28" s="14"/>
      <c r="L28" s="14"/>
      <c r="M28" s="11"/>
      <c r="N28" s="11"/>
      <c r="O28" s="11"/>
      <c r="P28" s="11"/>
      <c r="Q28" s="11"/>
      <c r="R28" s="11"/>
      <c r="S28" s="11"/>
      <c r="T28" s="11"/>
      <c r="U28" s="11"/>
    </row>
  </sheetData>
  <mergeCells count="52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4:U24"/>
    <mergeCell ref="B17:B23"/>
    <mergeCell ref="C17:D17"/>
    <mergeCell ref="C18:D18"/>
    <mergeCell ref="C19:D19"/>
    <mergeCell ref="C20:D20"/>
    <mergeCell ref="C21:D21"/>
    <mergeCell ref="C22:D22"/>
    <mergeCell ref="C23:D23"/>
    <mergeCell ref="A24:I24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view="pageBreakPreview" topLeftCell="D14" zoomScale="87" zoomScaleNormal="100" zoomScaleSheetLayoutView="87" workbookViewId="0">
      <selection activeCell="J23" sqref="J23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324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309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311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92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326</v>
      </c>
      <c r="Q11" s="195"/>
      <c r="R11" s="195"/>
      <c r="S11" s="195"/>
      <c r="T11" s="195"/>
      <c r="U11" s="196"/>
    </row>
    <row r="12" spans="1:21" x14ac:dyDescent="0.3">
      <c r="A12" s="121" t="s">
        <v>2</v>
      </c>
      <c r="B12" s="121"/>
      <c r="C12" s="190" t="s">
        <v>325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2"/>
      <c r="N12" s="121" t="s">
        <v>41</v>
      </c>
      <c r="O12" s="121"/>
      <c r="P12" s="194" t="s">
        <v>313</v>
      </c>
      <c r="Q12" s="195"/>
      <c r="R12" s="195"/>
      <c r="S12" s="195"/>
      <c r="T12" s="195"/>
      <c r="U12" s="196"/>
    </row>
    <row r="13" spans="1:21" x14ac:dyDescent="0.3">
      <c r="A13" s="121" t="s">
        <v>50</v>
      </c>
      <c r="B13" s="121"/>
      <c r="C13" s="118" t="s">
        <v>68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23.4" x14ac:dyDescent="0.3">
      <c r="A17" s="29">
        <v>1</v>
      </c>
      <c r="B17" s="179" t="s">
        <v>349</v>
      </c>
      <c r="C17" s="188" t="s">
        <v>327</v>
      </c>
      <c r="D17" s="189"/>
      <c r="E17" s="29" t="s">
        <v>59</v>
      </c>
      <c r="F17" s="29" t="s">
        <v>28</v>
      </c>
      <c r="G17" s="29" t="s">
        <v>28</v>
      </c>
      <c r="H17" s="29">
        <f>[5]PRO30!$S$55</f>
        <v>360</v>
      </c>
      <c r="I17" s="29">
        <v>360</v>
      </c>
      <c r="J17" s="37">
        <v>1398370</v>
      </c>
      <c r="K17" s="37">
        <v>47996.05</v>
      </c>
      <c r="L17" s="37">
        <v>1446366.05</v>
      </c>
      <c r="M17" s="31">
        <f>I17/H17*100</f>
        <v>100</v>
      </c>
      <c r="N17" s="33">
        <f t="shared" ref="N17:N19" si="0">IFERROR((L17/(J17+K17))*100,0)</f>
        <v>100</v>
      </c>
      <c r="O17" s="56">
        <v>365</v>
      </c>
      <c r="P17" s="56">
        <v>365</v>
      </c>
      <c r="Q17" s="29">
        <f>[4]PRO30!$R$16</f>
        <v>15318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556</v>
      </c>
    </row>
    <row r="18" spans="1:21" ht="31.2" x14ac:dyDescent="0.3">
      <c r="A18" s="29">
        <v>2</v>
      </c>
      <c r="B18" s="179"/>
      <c r="C18" s="188" t="s">
        <v>328</v>
      </c>
      <c r="D18" s="189"/>
      <c r="E18" s="29" t="s">
        <v>56</v>
      </c>
      <c r="F18" s="29" t="s">
        <v>28</v>
      </c>
      <c r="G18" s="29" t="s">
        <v>28</v>
      </c>
      <c r="H18" s="29">
        <f>[5]PRO30!$S$57</f>
        <v>12</v>
      </c>
      <c r="I18" s="29">
        <v>12</v>
      </c>
      <c r="J18" s="37">
        <v>145000</v>
      </c>
      <c r="K18" s="37">
        <v>-25335.84</v>
      </c>
      <c r="L18" s="37">
        <v>119664.16</v>
      </c>
      <c r="M18" s="31">
        <f>I18/H18*100</f>
        <v>100</v>
      </c>
      <c r="N18" s="33">
        <f t="shared" si="0"/>
        <v>100</v>
      </c>
      <c r="O18" s="56">
        <v>365</v>
      </c>
      <c r="P18" s="56">
        <v>365</v>
      </c>
      <c r="Q18" s="29">
        <f>[4]PRO30!$R$18</f>
        <v>25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557</v>
      </c>
    </row>
    <row r="19" spans="1:21" ht="88.5" customHeight="1" x14ac:dyDescent="0.3">
      <c r="A19" s="29">
        <v>3</v>
      </c>
      <c r="B19" s="179"/>
      <c r="C19" s="188" t="s">
        <v>329</v>
      </c>
      <c r="D19" s="189"/>
      <c r="E19" s="29" t="s">
        <v>57</v>
      </c>
      <c r="F19" s="29" t="s">
        <v>28</v>
      </c>
      <c r="G19" s="29" t="s">
        <v>28</v>
      </c>
      <c r="H19" s="29">
        <f>[5]PRO30!$S$59</f>
        <v>60</v>
      </c>
      <c r="I19" s="29">
        <f>[5]PRO30!$S$60</f>
        <v>63</v>
      </c>
      <c r="J19" s="37">
        <v>299552.08</v>
      </c>
      <c r="K19" s="37">
        <v>27871.95</v>
      </c>
      <c r="L19" s="37">
        <v>327424.03000000003</v>
      </c>
      <c r="M19" s="31">
        <f>I19/H19*100</f>
        <v>105</v>
      </c>
      <c r="N19" s="33">
        <f t="shared" si="0"/>
        <v>100</v>
      </c>
      <c r="O19" s="56">
        <v>365</v>
      </c>
      <c r="P19" s="56">
        <v>365</v>
      </c>
      <c r="Q19" s="29">
        <f>[4]PRO30!$R$20</f>
        <v>1500</v>
      </c>
      <c r="R19" s="33">
        <f>IFERROR((I19/H19)*100,0)</f>
        <v>105</v>
      </c>
      <c r="S19" s="33">
        <f t="shared" si="1"/>
        <v>100</v>
      </c>
      <c r="T19" s="33">
        <f t="shared" si="2"/>
        <v>100</v>
      </c>
      <c r="U19" s="35" t="s">
        <v>558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39">
        <f>SUM(J17:J19)</f>
        <v>1842922.08</v>
      </c>
      <c r="K20" s="39">
        <f t="shared" ref="K20:L20" si="3">SUM(K17:K19)</f>
        <v>50532.160000000003</v>
      </c>
      <c r="L20" s="39">
        <f t="shared" si="3"/>
        <v>1893454.24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3">
      <c r="A23" s="10"/>
      <c r="B23" s="10"/>
      <c r="C23" s="10"/>
      <c r="D23" s="10"/>
      <c r="E23" s="13"/>
      <c r="F23" s="10"/>
      <c r="G23" s="13"/>
      <c r="H23" s="13"/>
      <c r="I23" s="13"/>
      <c r="J23" s="14"/>
      <c r="K23" s="14"/>
      <c r="L23" s="14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view="pageBreakPreview" topLeftCell="C8" zoomScale="64" zoomScaleNormal="100" zoomScaleSheetLayoutView="64" workbookViewId="0">
      <selection activeCell="J27" sqref="J27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51" t="s">
        <v>330</v>
      </c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51" t="s">
        <v>309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3"/>
      <c r="N10" s="121" t="s">
        <v>39</v>
      </c>
      <c r="O10" s="121"/>
      <c r="P10" s="200" t="s">
        <v>311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185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332</v>
      </c>
      <c r="Q11" s="195"/>
      <c r="R11" s="195"/>
      <c r="S11" s="195"/>
      <c r="T11" s="195"/>
      <c r="U11" s="196"/>
    </row>
    <row r="12" spans="1:21" x14ac:dyDescent="0.3">
      <c r="A12" s="121" t="s">
        <v>2</v>
      </c>
      <c r="B12" s="121"/>
      <c r="C12" s="190" t="s">
        <v>331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2"/>
      <c r="N12" s="121" t="s">
        <v>41</v>
      </c>
      <c r="O12" s="121"/>
      <c r="P12" s="194" t="s">
        <v>313</v>
      </c>
      <c r="Q12" s="195"/>
      <c r="R12" s="195"/>
      <c r="S12" s="195"/>
      <c r="T12" s="195"/>
      <c r="U12" s="196"/>
    </row>
    <row r="13" spans="1:21" ht="37.5" customHeight="1" x14ac:dyDescent="0.3">
      <c r="A13" s="121" t="s">
        <v>50</v>
      </c>
      <c r="B13" s="121"/>
      <c r="C13" s="118" t="s">
        <v>63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15.6" x14ac:dyDescent="0.3">
      <c r="A17" s="58">
        <v>1</v>
      </c>
      <c r="B17" s="179" t="s">
        <v>309</v>
      </c>
      <c r="C17" s="228" t="s">
        <v>333</v>
      </c>
      <c r="D17" s="189"/>
      <c r="E17" s="29" t="s">
        <v>55</v>
      </c>
      <c r="F17" s="29" t="s">
        <v>28</v>
      </c>
      <c r="G17" s="29" t="s">
        <v>28</v>
      </c>
      <c r="H17" s="29">
        <f>[5]TRA31!$S$55</f>
        <v>240</v>
      </c>
      <c r="I17" s="29">
        <v>240</v>
      </c>
      <c r="J17" s="37">
        <v>506400</v>
      </c>
      <c r="K17" s="37">
        <v>39810</v>
      </c>
      <c r="L17" s="37">
        <v>546210</v>
      </c>
      <c r="M17" s="31">
        <f t="shared" ref="M17:M22" si="0">I17/H17*100</f>
        <v>100</v>
      </c>
      <c r="N17" s="33">
        <f t="shared" ref="N17:N22" si="1">IFERROR((L17/(J17+K17))*100,0)</f>
        <v>100</v>
      </c>
      <c r="O17" s="56">
        <v>365</v>
      </c>
      <c r="P17" s="56">
        <v>365</v>
      </c>
      <c r="Q17" s="29">
        <f>[4]TRA31!$R$16</f>
        <v>8000</v>
      </c>
      <c r="R17" s="33">
        <f t="shared" ref="R17:R22" si="2">IFERROR((I17/H17)*100,0)</f>
        <v>100</v>
      </c>
      <c r="S17" s="33">
        <f t="shared" ref="S17:S22" si="3">IFERROR((P17/O17)*100,0)</f>
        <v>100</v>
      </c>
      <c r="T17" s="33">
        <f t="shared" ref="T17:T22" si="4">IFERROR((L17/(J17+K17))*100,0)</f>
        <v>100</v>
      </c>
      <c r="U17" s="57" t="s">
        <v>559</v>
      </c>
    </row>
    <row r="18" spans="1:21" ht="15.6" x14ac:dyDescent="0.3">
      <c r="A18" s="58">
        <v>2</v>
      </c>
      <c r="B18" s="179"/>
      <c r="C18" s="228" t="s">
        <v>334</v>
      </c>
      <c r="D18" s="189"/>
      <c r="E18" s="29" t="s">
        <v>338</v>
      </c>
      <c r="F18" s="29" t="s">
        <v>28</v>
      </c>
      <c r="G18" s="29" t="s">
        <v>28</v>
      </c>
      <c r="H18" s="29">
        <f>[5]TRA31!$S$57</f>
        <v>80</v>
      </c>
      <c r="I18" s="29">
        <v>80</v>
      </c>
      <c r="J18" s="37">
        <v>10550</v>
      </c>
      <c r="K18" s="37">
        <v>-4878</v>
      </c>
      <c r="L18" s="37">
        <v>5672</v>
      </c>
      <c r="M18" s="31">
        <f t="shared" si="0"/>
        <v>100</v>
      </c>
      <c r="N18" s="33">
        <f t="shared" si="1"/>
        <v>100</v>
      </c>
      <c r="O18" s="56">
        <v>365</v>
      </c>
      <c r="P18" s="56">
        <v>365</v>
      </c>
      <c r="Q18" s="29">
        <f>[4]TRA31!$R$18</f>
        <v>6500</v>
      </c>
      <c r="R18" s="33">
        <f t="shared" si="2"/>
        <v>100</v>
      </c>
      <c r="S18" s="33">
        <f t="shared" si="3"/>
        <v>100</v>
      </c>
      <c r="T18" s="33">
        <f t="shared" si="4"/>
        <v>100</v>
      </c>
      <c r="U18" s="57" t="s">
        <v>560</v>
      </c>
    </row>
    <row r="19" spans="1:21" ht="33" customHeight="1" x14ac:dyDescent="0.3">
      <c r="A19" s="58">
        <v>3</v>
      </c>
      <c r="B19" s="179"/>
      <c r="C19" s="228" t="s">
        <v>335</v>
      </c>
      <c r="D19" s="189"/>
      <c r="E19" s="29" t="s">
        <v>339</v>
      </c>
      <c r="F19" s="29" t="s">
        <v>28</v>
      </c>
      <c r="G19" s="29" t="s">
        <v>28</v>
      </c>
      <c r="H19" s="29">
        <f>[5]TRA31!$S$59</f>
        <v>96</v>
      </c>
      <c r="I19" s="29">
        <v>96</v>
      </c>
      <c r="J19" s="37">
        <v>63300</v>
      </c>
      <c r="K19" s="88">
        <v>-13652</v>
      </c>
      <c r="L19" s="88">
        <v>49648</v>
      </c>
      <c r="M19" s="31">
        <f t="shared" si="0"/>
        <v>100</v>
      </c>
      <c r="N19" s="33">
        <f t="shared" si="1"/>
        <v>100</v>
      </c>
      <c r="O19" s="56">
        <v>365</v>
      </c>
      <c r="P19" s="56">
        <v>365</v>
      </c>
      <c r="Q19" s="29">
        <f>[4]TRA31!$R$20</f>
        <v>2500</v>
      </c>
      <c r="R19" s="33">
        <f t="shared" si="2"/>
        <v>100</v>
      </c>
      <c r="S19" s="33">
        <f t="shared" si="3"/>
        <v>100</v>
      </c>
      <c r="T19" s="33">
        <f t="shared" si="4"/>
        <v>100</v>
      </c>
      <c r="U19" s="57" t="s">
        <v>561</v>
      </c>
    </row>
    <row r="20" spans="1:21" ht="30" customHeight="1" x14ac:dyDescent="0.3">
      <c r="A20" s="58">
        <v>4</v>
      </c>
      <c r="B20" s="179"/>
      <c r="C20" s="228" t="s">
        <v>336</v>
      </c>
      <c r="D20" s="189"/>
      <c r="E20" s="29" t="s">
        <v>340</v>
      </c>
      <c r="F20" s="29" t="s">
        <v>28</v>
      </c>
      <c r="G20" s="29" t="s">
        <v>28</v>
      </c>
      <c r="H20" s="29">
        <f>[5]TRA31!$S$61</f>
        <v>360</v>
      </c>
      <c r="I20" s="29">
        <v>360</v>
      </c>
      <c r="J20" s="37">
        <v>49006.559999999998</v>
      </c>
      <c r="K20" s="88">
        <v>13125.26</v>
      </c>
      <c r="L20" s="88">
        <v>62131.82</v>
      </c>
      <c r="M20" s="31">
        <f t="shared" si="0"/>
        <v>100</v>
      </c>
      <c r="N20" s="33">
        <f t="shared" si="1"/>
        <v>100</v>
      </c>
      <c r="O20" s="56">
        <v>365</v>
      </c>
      <c r="P20" s="56">
        <v>365</v>
      </c>
      <c r="Q20" s="29">
        <f>[4]TRA31!$R$22</f>
        <v>2500</v>
      </c>
      <c r="R20" s="33">
        <f t="shared" si="2"/>
        <v>100</v>
      </c>
      <c r="S20" s="33">
        <f t="shared" si="3"/>
        <v>100</v>
      </c>
      <c r="T20" s="33">
        <f t="shared" si="4"/>
        <v>100</v>
      </c>
      <c r="U20" s="57" t="s">
        <v>562</v>
      </c>
    </row>
    <row r="21" spans="1:21" ht="31.5" customHeight="1" x14ac:dyDescent="0.3">
      <c r="A21" s="58">
        <v>5</v>
      </c>
      <c r="B21" s="179"/>
      <c r="C21" s="228" t="s">
        <v>337</v>
      </c>
      <c r="D21" s="189"/>
      <c r="E21" s="29" t="s">
        <v>341</v>
      </c>
      <c r="F21" s="29" t="s">
        <v>28</v>
      </c>
      <c r="G21" s="29" t="s">
        <v>28</v>
      </c>
      <c r="H21" s="29">
        <f>[5]TRA31!$S$63</f>
        <v>4</v>
      </c>
      <c r="I21" s="29">
        <v>0</v>
      </c>
      <c r="J21" s="37">
        <v>10000</v>
      </c>
      <c r="K21" s="37">
        <v>-10000</v>
      </c>
      <c r="L21" s="37">
        <v>0</v>
      </c>
      <c r="M21" s="31">
        <f t="shared" si="0"/>
        <v>0</v>
      </c>
      <c r="N21" s="33">
        <f t="shared" si="1"/>
        <v>0</v>
      </c>
      <c r="O21" s="56">
        <v>0</v>
      </c>
      <c r="P21" s="56">
        <v>0</v>
      </c>
      <c r="Q21" s="29">
        <f>[4]TRA31!$R$24</f>
        <v>20</v>
      </c>
      <c r="R21" s="33">
        <f t="shared" si="2"/>
        <v>0</v>
      </c>
      <c r="S21" s="33">
        <f t="shared" si="3"/>
        <v>0</v>
      </c>
      <c r="T21" s="33">
        <f t="shared" si="4"/>
        <v>0</v>
      </c>
      <c r="U21" s="57" t="s">
        <v>563</v>
      </c>
    </row>
    <row r="22" spans="1:21" ht="61.5" customHeight="1" x14ac:dyDescent="0.3">
      <c r="A22" s="58">
        <v>6</v>
      </c>
      <c r="B22" s="179"/>
      <c r="C22" s="231" t="s">
        <v>451</v>
      </c>
      <c r="D22" s="230"/>
      <c r="E22" s="29" t="s">
        <v>453</v>
      </c>
      <c r="F22" s="29" t="s">
        <v>28</v>
      </c>
      <c r="G22" s="29" t="s">
        <v>28</v>
      </c>
      <c r="H22" s="29">
        <f>[5]TRA31!$S$57</f>
        <v>80</v>
      </c>
      <c r="I22" s="29">
        <v>80</v>
      </c>
      <c r="J22" s="37">
        <v>0</v>
      </c>
      <c r="K22" s="37">
        <v>101348.94</v>
      </c>
      <c r="L22" s="37">
        <v>101348.94</v>
      </c>
      <c r="M22" s="31">
        <f t="shared" si="0"/>
        <v>100</v>
      </c>
      <c r="N22" s="33">
        <f t="shared" si="1"/>
        <v>100</v>
      </c>
      <c r="O22" s="56">
        <v>365</v>
      </c>
      <c r="P22" s="56">
        <v>365</v>
      </c>
      <c r="Q22" s="29">
        <f>[4]TRA31!$R$18</f>
        <v>6500</v>
      </c>
      <c r="R22" s="33">
        <f t="shared" si="2"/>
        <v>100</v>
      </c>
      <c r="S22" s="33">
        <f t="shared" si="3"/>
        <v>100</v>
      </c>
      <c r="T22" s="33">
        <f t="shared" si="4"/>
        <v>100</v>
      </c>
      <c r="U22" s="57" t="s">
        <v>564</v>
      </c>
    </row>
    <row r="23" spans="1:21" x14ac:dyDescent="0.3">
      <c r="A23" s="173" t="s">
        <v>717</v>
      </c>
      <c r="B23" s="174"/>
      <c r="C23" s="174"/>
      <c r="D23" s="174"/>
      <c r="E23" s="174"/>
      <c r="F23" s="174"/>
      <c r="G23" s="174"/>
      <c r="H23" s="174"/>
      <c r="I23" s="175"/>
      <c r="J23" s="39">
        <f>SUM(J17:J22)</f>
        <v>639256.56000000006</v>
      </c>
      <c r="K23" s="39">
        <f>SUM(K17:K22)</f>
        <v>125754.20000000001</v>
      </c>
      <c r="L23" s="39">
        <f>SUM(L17:L22)</f>
        <v>765010.76</v>
      </c>
      <c r="M23" s="172"/>
      <c r="N23" s="172"/>
      <c r="O23" s="172"/>
      <c r="P23" s="172"/>
      <c r="Q23" s="172"/>
      <c r="R23" s="172"/>
      <c r="S23" s="172"/>
      <c r="T23" s="172"/>
      <c r="U23" s="172"/>
    </row>
    <row r="24" spans="1:21" x14ac:dyDescent="0.3">
      <c r="A24" s="10"/>
      <c r="B24" s="10"/>
      <c r="C24" s="10"/>
      <c r="D24" s="10"/>
      <c r="E24" s="13"/>
      <c r="F24" s="10"/>
      <c r="G24" s="13"/>
      <c r="H24" s="13"/>
      <c r="I24" s="13"/>
      <c r="J24" s="14"/>
      <c r="K24" s="14"/>
      <c r="L24" s="14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3">
      <c r="A25" s="10"/>
      <c r="B25" s="10"/>
      <c r="C25" s="10"/>
      <c r="D25" s="10"/>
      <c r="E25" s="13"/>
      <c r="F25" s="10"/>
      <c r="G25" s="13"/>
      <c r="H25" s="13"/>
      <c r="I25" s="13"/>
      <c r="J25" s="14"/>
      <c r="K25" s="14"/>
      <c r="L25" s="14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3">
      <c r="A26" s="10"/>
      <c r="B26" s="10"/>
      <c r="C26" s="10"/>
      <c r="D26" s="10"/>
      <c r="E26" s="13"/>
      <c r="F26" s="10"/>
      <c r="G26" s="13"/>
      <c r="H26" s="13"/>
      <c r="I26" s="13"/>
      <c r="J26" s="14"/>
      <c r="K26" s="14"/>
      <c r="L26" s="14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0"/>
      <c r="B27" s="10"/>
      <c r="C27" s="10"/>
      <c r="D27" s="10"/>
      <c r="E27" s="13"/>
      <c r="F27" s="10"/>
      <c r="G27" s="13"/>
      <c r="H27" s="13"/>
      <c r="I27" s="13"/>
      <c r="J27" s="14"/>
      <c r="K27" s="14"/>
      <c r="L27" s="14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0"/>
      <c r="B28" s="10"/>
      <c r="C28" s="10"/>
      <c r="D28" s="10"/>
      <c r="E28" s="13"/>
      <c r="F28" s="10"/>
      <c r="G28" s="13"/>
      <c r="H28" s="13"/>
      <c r="I28" s="13"/>
      <c r="J28" s="14"/>
      <c r="K28" s="14"/>
      <c r="L28" s="14"/>
      <c r="M28" s="11"/>
      <c r="N28" s="11"/>
      <c r="O28" s="11"/>
      <c r="P28" s="11"/>
      <c r="Q28" s="11"/>
      <c r="R28" s="11"/>
      <c r="S28" s="11"/>
      <c r="T28" s="11"/>
      <c r="U28" s="11"/>
    </row>
  </sheetData>
  <mergeCells count="51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U15:U16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H15:I15"/>
    <mergeCell ref="J15:L15"/>
    <mergeCell ref="M15:N15"/>
    <mergeCell ref="O15:P15"/>
    <mergeCell ref="Q15:Q16"/>
    <mergeCell ref="M23:U23"/>
    <mergeCell ref="B17:B22"/>
    <mergeCell ref="C17:D17"/>
    <mergeCell ref="C18:D18"/>
    <mergeCell ref="C19:D19"/>
    <mergeCell ref="C20:D20"/>
    <mergeCell ref="C21:D21"/>
    <mergeCell ref="C22:D22"/>
    <mergeCell ref="A23:I23"/>
  </mergeCells>
  <pageMargins left="0.7" right="0.7" top="0.75" bottom="0.75" header="0.3" footer="0.3"/>
  <pageSetup paperSize="5" scale="50" orientation="landscape" verticalDpi="36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view="pageBreakPreview" zoomScale="55" zoomScaleNormal="100" zoomScaleSheetLayoutView="55" workbookViewId="0">
      <selection activeCell="M25" sqref="M25"/>
    </sheetView>
  </sheetViews>
  <sheetFormatPr baseColWidth="10" defaultRowHeight="14.4" x14ac:dyDescent="0.3"/>
  <cols>
    <col min="1" max="1" width="9" customWidth="1"/>
    <col min="2" max="2" width="16.88671875" bestFit="1" customWidth="1"/>
    <col min="3" max="4" width="19.6640625" customWidth="1"/>
    <col min="5" max="5" width="12.6640625" customWidth="1"/>
    <col min="6" max="6" width="13.88671875" customWidth="1"/>
    <col min="7" max="7" width="13.88671875" bestFit="1" customWidth="1"/>
    <col min="8" max="8" width="14.6640625" bestFit="1" customWidth="1"/>
    <col min="9" max="9" width="12.6640625" customWidth="1"/>
    <col min="10" max="10" width="19.6640625" bestFit="1" customWidth="1"/>
    <col min="11" max="11" width="19.6640625" customWidth="1"/>
    <col min="12" max="12" width="18.109375" bestFit="1" customWidth="1"/>
    <col min="13" max="13" width="11.88671875" customWidth="1"/>
    <col min="14" max="14" width="10.6640625" customWidth="1"/>
    <col min="15" max="15" width="12.44140625" customWidth="1"/>
    <col min="16" max="16" width="10.6640625" customWidth="1"/>
    <col min="17" max="17" width="15.109375" bestFit="1" customWidth="1"/>
    <col min="18" max="20" width="8.88671875" customWidth="1"/>
    <col min="21" max="21" width="42.6640625" customWidth="1"/>
  </cols>
  <sheetData>
    <row r="1" spans="1:21" ht="21" x14ac:dyDescent="0.4">
      <c r="A1" s="141" t="s">
        <v>418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</row>
    <row r="2" spans="1:21" ht="21" x14ac:dyDescent="0.4">
      <c r="A2" s="141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</row>
    <row r="3" spans="1:21" ht="21" x14ac:dyDescent="0.4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20.399999999999999" x14ac:dyDescent="0.3">
      <c r="A4" s="142" t="s">
        <v>46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1:21" ht="20.399999999999999" x14ac:dyDescent="0.3">
      <c r="A5" s="142" t="s">
        <v>455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</row>
    <row r="6" spans="1:21" ht="2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43"/>
      <c r="U6" s="143"/>
    </row>
    <row r="7" spans="1:21" ht="2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 t="s">
        <v>454</v>
      </c>
      <c r="N7" s="140"/>
      <c r="O7" s="140"/>
      <c r="P7" s="140"/>
      <c r="Q7" s="140"/>
      <c r="R7" s="140"/>
      <c r="S7" s="140"/>
      <c r="T7" s="140"/>
      <c r="U7" s="140"/>
    </row>
    <row r="8" spans="1:21" x14ac:dyDescent="0.3">
      <c r="A8" s="116" t="s">
        <v>44</v>
      </c>
      <c r="B8" s="117"/>
      <c r="C8" s="134" t="s">
        <v>49</v>
      </c>
      <c r="D8" s="135"/>
      <c r="E8" s="135"/>
      <c r="F8" s="135"/>
      <c r="G8" s="135"/>
      <c r="H8" s="135"/>
      <c r="I8" s="135"/>
      <c r="J8" s="135"/>
      <c r="K8" s="135"/>
      <c r="L8" s="135"/>
      <c r="M8" s="136"/>
      <c r="N8" s="137" t="s">
        <v>29</v>
      </c>
      <c r="O8" s="138"/>
      <c r="P8" s="138"/>
      <c r="Q8" s="138"/>
      <c r="R8" s="138"/>
      <c r="S8" s="138"/>
      <c r="T8" s="138"/>
      <c r="U8" s="139"/>
    </row>
    <row r="9" spans="1:21" x14ac:dyDescent="0.3">
      <c r="A9" s="121" t="s">
        <v>0</v>
      </c>
      <c r="B9" s="121"/>
      <c r="C9" s="128" t="s">
        <v>342</v>
      </c>
      <c r="D9" s="129"/>
      <c r="E9" s="129"/>
      <c r="F9" s="129"/>
      <c r="G9" s="129"/>
      <c r="H9" s="129"/>
      <c r="I9" s="129"/>
      <c r="J9" s="129"/>
      <c r="K9" s="129"/>
      <c r="L9" s="129"/>
      <c r="M9" s="130"/>
      <c r="N9" s="121" t="s">
        <v>38</v>
      </c>
      <c r="O9" s="121"/>
      <c r="P9" s="200" t="s">
        <v>79</v>
      </c>
      <c r="Q9" s="201"/>
      <c r="R9" s="201"/>
      <c r="S9" s="201"/>
      <c r="T9" s="201"/>
      <c r="U9" s="202"/>
    </row>
    <row r="10" spans="1:21" x14ac:dyDescent="0.3">
      <c r="A10" s="121" t="s">
        <v>1</v>
      </c>
      <c r="B10" s="121"/>
      <c r="C10" s="128" t="s">
        <v>309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30"/>
      <c r="N10" s="121" t="s">
        <v>39</v>
      </c>
      <c r="O10" s="121"/>
      <c r="P10" s="200" t="s">
        <v>311</v>
      </c>
      <c r="Q10" s="201"/>
      <c r="R10" s="201"/>
      <c r="S10" s="201"/>
      <c r="T10" s="201"/>
      <c r="U10" s="202"/>
    </row>
    <row r="11" spans="1:21" x14ac:dyDescent="0.3">
      <c r="A11" s="121" t="s">
        <v>47</v>
      </c>
      <c r="B11" s="121"/>
      <c r="C11" s="128" t="s">
        <v>92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30"/>
      <c r="N11" s="121" t="s">
        <v>40</v>
      </c>
      <c r="O11" s="121"/>
      <c r="P11" s="194" t="s">
        <v>332</v>
      </c>
      <c r="Q11" s="195"/>
      <c r="R11" s="195"/>
      <c r="S11" s="195"/>
      <c r="T11" s="195"/>
      <c r="U11" s="196"/>
    </row>
    <row r="12" spans="1:21" ht="36.75" customHeight="1" x14ac:dyDescent="0.3">
      <c r="A12" s="121" t="s">
        <v>2</v>
      </c>
      <c r="B12" s="121"/>
      <c r="C12" s="190" t="s">
        <v>310</v>
      </c>
      <c r="D12" s="191"/>
      <c r="E12" s="191"/>
      <c r="F12" s="191"/>
      <c r="G12" s="191"/>
      <c r="H12" s="191"/>
      <c r="I12" s="191"/>
      <c r="J12" s="191"/>
      <c r="K12" s="191"/>
      <c r="L12" s="191"/>
      <c r="M12" s="192"/>
      <c r="N12" s="121" t="s">
        <v>41</v>
      </c>
      <c r="O12" s="121"/>
      <c r="P12" s="194" t="s">
        <v>313</v>
      </c>
      <c r="Q12" s="195"/>
      <c r="R12" s="195"/>
      <c r="S12" s="195"/>
      <c r="T12" s="195"/>
      <c r="U12" s="196"/>
    </row>
    <row r="13" spans="1:21" x14ac:dyDescent="0.3">
      <c r="A13" s="121" t="s">
        <v>50</v>
      </c>
      <c r="B13" s="121"/>
      <c r="C13" s="118" t="s">
        <v>343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20"/>
      <c r="N13" s="121" t="s">
        <v>48</v>
      </c>
      <c r="O13" s="121"/>
      <c r="P13" s="197" t="s">
        <v>32</v>
      </c>
      <c r="Q13" s="198"/>
      <c r="R13" s="198"/>
      <c r="S13" s="198"/>
      <c r="T13" s="198"/>
      <c r="U13" s="199"/>
    </row>
    <row r="14" spans="1:2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3">
      <c r="A15" s="111" t="s">
        <v>3</v>
      </c>
      <c r="B15" s="112" t="s">
        <v>20</v>
      </c>
      <c r="C15" s="111" t="s">
        <v>21</v>
      </c>
      <c r="D15" s="111"/>
      <c r="E15" s="114" t="s">
        <v>22</v>
      </c>
      <c r="F15" s="112" t="s">
        <v>4</v>
      </c>
      <c r="G15" s="114" t="s">
        <v>23</v>
      </c>
      <c r="H15" s="114" t="s">
        <v>5</v>
      </c>
      <c r="I15" s="114"/>
      <c r="J15" s="111" t="s">
        <v>6</v>
      </c>
      <c r="K15" s="111"/>
      <c r="L15" s="111"/>
      <c r="M15" s="114" t="s">
        <v>24</v>
      </c>
      <c r="N15" s="114"/>
      <c r="O15" s="115" t="s">
        <v>25</v>
      </c>
      <c r="P15" s="115"/>
      <c r="Q15" s="114" t="s">
        <v>7</v>
      </c>
      <c r="R15" s="2" t="s">
        <v>8</v>
      </c>
      <c r="S15" s="2" t="s">
        <v>8</v>
      </c>
      <c r="T15" s="2" t="s">
        <v>8</v>
      </c>
      <c r="U15" s="110" t="s">
        <v>9</v>
      </c>
    </row>
    <row r="16" spans="1:21" ht="20.399999999999999" x14ac:dyDescent="0.3">
      <c r="A16" s="111"/>
      <c r="B16" s="113"/>
      <c r="C16" s="111"/>
      <c r="D16" s="111"/>
      <c r="E16" s="114"/>
      <c r="F16" s="113"/>
      <c r="G16" s="114"/>
      <c r="H16" s="4" t="s">
        <v>10</v>
      </c>
      <c r="I16" s="4" t="s">
        <v>11</v>
      </c>
      <c r="J16" s="3" t="s">
        <v>26</v>
      </c>
      <c r="K16" s="3" t="s">
        <v>445</v>
      </c>
      <c r="L16" s="3" t="s">
        <v>27</v>
      </c>
      <c r="M16" s="3" t="s">
        <v>12</v>
      </c>
      <c r="N16" s="3" t="s">
        <v>13</v>
      </c>
      <c r="O16" s="3" t="s">
        <v>14</v>
      </c>
      <c r="P16" s="3" t="s">
        <v>15</v>
      </c>
      <c r="Q16" s="114"/>
      <c r="R16" s="5" t="s">
        <v>16</v>
      </c>
      <c r="S16" s="5" t="s">
        <v>17</v>
      </c>
      <c r="T16" s="5" t="s">
        <v>18</v>
      </c>
      <c r="U16" s="110"/>
    </row>
    <row r="17" spans="1:21" ht="40.5" customHeight="1" x14ac:dyDescent="0.3">
      <c r="A17" s="58">
        <v>1</v>
      </c>
      <c r="B17" s="179" t="s">
        <v>309</v>
      </c>
      <c r="C17" s="188" t="s">
        <v>344</v>
      </c>
      <c r="D17" s="189"/>
      <c r="E17" s="29" t="s">
        <v>347</v>
      </c>
      <c r="F17" s="29" t="s">
        <v>28</v>
      </c>
      <c r="G17" s="29" t="s">
        <v>28</v>
      </c>
      <c r="H17" s="29">
        <f>[5]DEL32!$S$55</f>
        <v>24</v>
      </c>
      <c r="I17" s="29">
        <v>24</v>
      </c>
      <c r="J17" s="37">
        <v>335920.26</v>
      </c>
      <c r="K17" s="37">
        <v>-130176.26</v>
      </c>
      <c r="L17" s="37">
        <v>205744</v>
      </c>
      <c r="M17" s="31">
        <f>I17/H17*100</f>
        <v>100</v>
      </c>
      <c r="N17" s="33">
        <f t="shared" ref="N17:N19" si="0">IFERROR((L17/(J17+K17))*100,0)</f>
        <v>100</v>
      </c>
      <c r="O17" s="56">
        <v>365</v>
      </c>
      <c r="P17" s="56">
        <v>365</v>
      </c>
      <c r="Q17" s="29">
        <f>[4]DEL32!$R$16</f>
        <v>15318</v>
      </c>
      <c r="R17" s="33">
        <f>IFERROR((I17/H17)*100,0)</f>
        <v>100</v>
      </c>
      <c r="S17" s="33">
        <f t="shared" ref="S17:S19" si="1">IFERROR((P17/O17)*100,0)</f>
        <v>100</v>
      </c>
      <c r="T17" s="33">
        <f t="shared" ref="T17:T19" si="2">IFERROR((L17/(J17+K17))*100,0)</f>
        <v>100</v>
      </c>
      <c r="U17" s="35" t="s">
        <v>565</v>
      </c>
    </row>
    <row r="18" spans="1:21" ht="46.8" x14ac:dyDescent="0.3">
      <c r="A18" s="58">
        <v>2</v>
      </c>
      <c r="B18" s="179"/>
      <c r="C18" s="188" t="s">
        <v>345</v>
      </c>
      <c r="D18" s="189"/>
      <c r="E18" s="29" t="s">
        <v>51</v>
      </c>
      <c r="F18" s="29" t="s">
        <v>28</v>
      </c>
      <c r="G18" s="29" t="s">
        <v>28</v>
      </c>
      <c r="H18" s="29">
        <f>[5]DEL32!$S$57</f>
        <v>12</v>
      </c>
      <c r="I18" s="29">
        <v>12</v>
      </c>
      <c r="J18" s="37">
        <v>182170.25</v>
      </c>
      <c r="K18" s="37">
        <v>-131021.25</v>
      </c>
      <c r="L18" s="37">
        <v>51149</v>
      </c>
      <c r="M18" s="31">
        <f>I18/H18*100</f>
        <v>100</v>
      </c>
      <c r="N18" s="33">
        <f t="shared" si="0"/>
        <v>100</v>
      </c>
      <c r="O18" s="56">
        <v>365</v>
      </c>
      <c r="P18" s="56">
        <v>365</v>
      </c>
      <c r="Q18" s="29">
        <f>[4]DEL32!$R$18</f>
        <v>600</v>
      </c>
      <c r="R18" s="33">
        <f>IFERROR((I18/H18)*100,0)</f>
        <v>100</v>
      </c>
      <c r="S18" s="33">
        <f t="shared" si="1"/>
        <v>100</v>
      </c>
      <c r="T18" s="33">
        <f t="shared" si="2"/>
        <v>100</v>
      </c>
      <c r="U18" s="35" t="s">
        <v>566</v>
      </c>
    </row>
    <row r="19" spans="1:21" ht="48.75" customHeight="1" x14ac:dyDescent="0.3">
      <c r="A19" s="58">
        <v>3</v>
      </c>
      <c r="B19" s="179"/>
      <c r="C19" s="188" t="s">
        <v>346</v>
      </c>
      <c r="D19" s="189"/>
      <c r="E19" s="29" t="s">
        <v>183</v>
      </c>
      <c r="F19" s="29" t="s">
        <v>28</v>
      </c>
      <c r="G19" s="29" t="s">
        <v>28</v>
      </c>
      <c r="H19" s="29">
        <f>[5]DEL32!$S$59</f>
        <v>50</v>
      </c>
      <c r="I19" s="29">
        <v>50</v>
      </c>
      <c r="J19" s="37">
        <v>25006.560000000001</v>
      </c>
      <c r="K19" s="88">
        <v>20764.48</v>
      </c>
      <c r="L19" s="88">
        <v>45771.040000000001</v>
      </c>
      <c r="M19" s="31">
        <f>I19/H19*100</f>
        <v>100</v>
      </c>
      <c r="N19" s="33">
        <f t="shared" si="0"/>
        <v>100</v>
      </c>
      <c r="O19" s="56">
        <v>365</v>
      </c>
      <c r="P19" s="56">
        <v>365</v>
      </c>
      <c r="Q19" s="29">
        <f>[4]DEL32!$R$20</f>
        <v>3345</v>
      </c>
      <c r="R19" s="33">
        <f>IFERROR((I19/H19)*100,0)</f>
        <v>100</v>
      </c>
      <c r="S19" s="33">
        <f t="shared" si="1"/>
        <v>100</v>
      </c>
      <c r="T19" s="33">
        <f t="shared" si="2"/>
        <v>100</v>
      </c>
      <c r="U19" s="35" t="s">
        <v>567</v>
      </c>
    </row>
    <row r="20" spans="1:21" x14ac:dyDescent="0.3">
      <c r="A20" s="173" t="s">
        <v>717</v>
      </c>
      <c r="B20" s="174"/>
      <c r="C20" s="174"/>
      <c r="D20" s="174"/>
      <c r="E20" s="174"/>
      <c r="F20" s="174"/>
      <c r="G20" s="174"/>
      <c r="H20" s="174"/>
      <c r="I20" s="175"/>
      <c r="J20" s="39">
        <f>SUM(J17:J19)</f>
        <v>543097.07000000007</v>
      </c>
      <c r="K20" s="39">
        <f t="shared" ref="K20:L20" si="3">SUM(K17:K19)</f>
        <v>-240433.03</v>
      </c>
      <c r="L20" s="39">
        <f t="shared" si="3"/>
        <v>302664.03999999998</v>
      </c>
      <c r="M20" s="172"/>
      <c r="N20" s="172"/>
      <c r="O20" s="172"/>
      <c r="P20" s="172"/>
      <c r="Q20" s="172"/>
      <c r="R20" s="172"/>
      <c r="S20" s="172"/>
      <c r="T20" s="172"/>
      <c r="U20" s="172"/>
    </row>
    <row r="21" spans="1:21" x14ac:dyDescent="0.3">
      <c r="A21" s="10"/>
      <c r="B21" s="10"/>
      <c r="C21" s="10"/>
      <c r="D21" s="10"/>
      <c r="E21" s="13"/>
      <c r="F21" s="10"/>
      <c r="G21" s="13"/>
      <c r="H21" s="13"/>
      <c r="I21" s="13"/>
      <c r="J21" s="14"/>
      <c r="K21" s="14"/>
      <c r="L21" s="14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3">
      <c r="A22" s="10"/>
      <c r="B22" s="10"/>
      <c r="C22" s="10"/>
      <c r="D22" s="10"/>
      <c r="E22" s="13"/>
      <c r="F22" s="10"/>
      <c r="G22" s="13"/>
      <c r="H22" s="13"/>
      <c r="I22" s="13"/>
      <c r="J22" s="14"/>
      <c r="K22" s="14"/>
      <c r="L22" s="14"/>
      <c r="M22" s="11"/>
      <c r="N22" s="11"/>
      <c r="O22" s="11"/>
      <c r="P22" s="11"/>
      <c r="Q22" s="11"/>
      <c r="R22" s="11"/>
      <c r="S22" s="11"/>
      <c r="T22" s="11"/>
      <c r="U22" s="11"/>
    </row>
  </sheetData>
  <mergeCells count="48">
    <mergeCell ref="A1:U1"/>
    <mergeCell ref="A2:U2"/>
    <mergeCell ref="A8:B8"/>
    <mergeCell ref="C8:M8"/>
    <mergeCell ref="N8:U8"/>
    <mergeCell ref="A4:U4"/>
    <mergeCell ref="A5:U5"/>
    <mergeCell ref="T6:U6"/>
    <mergeCell ref="A7:L7"/>
    <mergeCell ref="M7:U7"/>
    <mergeCell ref="A9:B9"/>
    <mergeCell ref="C9:M9"/>
    <mergeCell ref="N9:O9"/>
    <mergeCell ref="P9:U9"/>
    <mergeCell ref="A10:B10"/>
    <mergeCell ref="C10:M10"/>
    <mergeCell ref="N10:O10"/>
    <mergeCell ref="P10:U10"/>
    <mergeCell ref="A11:B11"/>
    <mergeCell ref="C11:M11"/>
    <mergeCell ref="N11:O11"/>
    <mergeCell ref="P11:U11"/>
    <mergeCell ref="A12:B12"/>
    <mergeCell ref="C12:M12"/>
    <mergeCell ref="N12:O12"/>
    <mergeCell ref="P12:U12"/>
    <mergeCell ref="A13:B13"/>
    <mergeCell ref="C13:M13"/>
    <mergeCell ref="N13:O13"/>
    <mergeCell ref="P13:U13"/>
    <mergeCell ref="A15:A16"/>
    <mergeCell ref="B15:B16"/>
    <mergeCell ref="C15:D16"/>
    <mergeCell ref="E15:E16"/>
    <mergeCell ref="F15:F16"/>
    <mergeCell ref="G15:G16"/>
    <mergeCell ref="M20:U20"/>
    <mergeCell ref="H15:I15"/>
    <mergeCell ref="J15:L15"/>
    <mergeCell ref="M15:N15"/>
    <mergeCell ref="O15:P15"/>
    <mergeCell ref="Q15:Q16"/>
    <mergeCell ref="U15:U16"/>
    <mergeCell ref="B17:B19"/>
    <mergeCell ref="C17:D17"/>
    <mergeCell ref="C18:D18"/>
    <mergeCell ref="C19:D19"/>
    <mergeCell ref="A20:I20"/>
  </mergeCells>
  <pageMargins left="0.7" right="0.7" top="0.75" bottom="0.75" header="0.3" footer="0.3"/>
  <pageSetup paperSize="5" scale="5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</vt:i4>
      </vt:variant>
    </vt:vector>
  </HeadingPairs>
  <TitlesOfParts>
    <vt:vector size="36" baseType="lpstr">
      <vt:lpstr>PRE01</vt:lpstr>
      <vt:lpstr>SIN02</vt:lpstr>
      <vt:lpstr>REG03</vt:lpstr>
      <vt:lpstr>SEG04</vt:lpstr>
      <vt:lpstr>OFM05</vt:lpstr>
      <vt:lpstr>TES06</vt:lpstr>
      <vt:lpstr>COI07</vt:lpstr>
      <vt:lpstr>OBR08</vt:lpstr>
      <vt:lpstr>OBR08-FAISM-DF</vt:lpstr>
      <vt:lpstr>EVA09</vt:lpstr>
      <vt:lpstr>UTR10</vt:lpstr>
      <vt:lpstr>REG11</vt:lpstr>
      <vt:lpstr>DIF12</vt:lpstr>
      <vt:lpstr>SEP13</vt:lpstr>
      <vt:lpstr>CAT14</vt:lpstr>
      <vt:lpstr>SAL15</vt:lpstr>
      <vt:lpstr>DES16</vt:lpstr>
      <vt:lpstr>DER17</vt:lpstr>
      <vt:lpstr>PLA18</vt:lpstr>
      <vt:lpstr>CUL19</vt:lpstr>
      <vt:lpstr>EDU20</vt:lpstr>
      <vt:lpstr>ECO21</vt:lpstr>
      <vt:lpstr>MUJ22</vt:lpstr>
      <vt:lpstr>DEP23</vt:lpstr>
      <vt:lpstr>JUV24</vt:lpstr>
      <vt:lpstr>CAC25</vt:lpstr>
      <vt:lpstr>ACC26</vt:lpstr>
      <vt:lpstr>COM27</vt:lpstr>
      <vt:lpstr>APO28</vt:lpstr>
      <vt:lpstr>SEG29</vt:lpstr>
      <vt:lpstr>PRO30</vt:lpstr>
      <vt:lpstr>TRA31</vt:lpstr>
      <vt:lpstr>DEL32</vt:lpstr>
      <vt:lpstr>'OBR08-FAISM-DF'!Área_de_impresión</vt:lpstr>
      <vt:lpstr>'OBR08'!Títulos_a_imprimir</vt:lpstr>
      <vt:lpstr>'OBR08-FAISM-DF'!Títulos_a_imprimir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Ernesto Díaz Márquez</cp:lastModifiedBy>
  <cp:lastPrinted>2023-04-27T17:13:38Z</cp:lastPrinted>
  <dcterms:created xsi:type="dcterms:W3CDTF">2018-07-05T13:03:29Z</dcterms:created>
  <dcterms:modified xsi:type="dcterms:W3CDTF">2023-09-14T06:42:02Z</dcterms:modified>
</cp:coreProperties>
</file>