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ENITO JUAREZ, GUERRERO 2021 - 2024\BENITO JUAREZ 2023\ASE_CP_2022_Ayuntamientos BJ 2022\CUENTA PUBLICA BENITO JUAREZ 2022\ARCHIVOS EXCEL CUENTA PUBLICA 2022 PNT\4.1. IG\"/>
    </mc:Choice>
  </mc:AlternateContent>
  <bookViews>
    <workbookView xWindow="20376" yWindow="-120" windowWidth="29040" windowHeight="15840" tabRatio="780"/>
  </bookViews>
  <sheets>
    <sheet name="IG-7 ISR" sheetId="1" r:id="rId1"/>
    <sheet name="IG-7 ISSSPEG" sheetId="3" r:id="rId2"/>
    <sheet name="IG-7 CUOTA SIND" sheetId="4" r:id="rId3"/>
    <sheet name="IG-7 15% CONTRIB EST" sheetId="5" r:id="rId4"/>
    <sheet name="IG-7 10% REG CIVIL" sheetId="6" r:id="rId5"/>
    <sheet name="IG-7 15% PRO" sheetId="7" r:id="rId6"/>
    <sheet name="IG-7 15% PRO CAMINO" sheetId="8" r:id="rId7"/>
    <sheet name="IG-7 15% PRO TURISM" sheetId="9" r:id="rId8"/>
    <sheet name="IG-7 15% PRO ECOLOG" sheetId="10" r:id="rId9"/>
    <sheet name="IG-7 5% MILLAR" sheetId="11" r:id="rId10"/>
  </sheets>
  <definedNames>
    <definedName name="_xlnm.Print_Titles" localSheetId="4">'IG-7 10% REG CIVIL'!$1:$12</definedName>
    <definedName name="_xlnm.Print_Titles" localSheetId="3">'IG-7 15% CONTRIB EST'!$1:$12</definedName>
    <definedName name="_xlnm.Print_Titles" localSheetId="5">'IG-7 15% PRO'!$1:$12</definedName>
    <definedName name="_xlnm.Print_Titles" localSheetId="6">'IG-7 15% PRO CAMINO'!$1:$12</definedName>
    <definedName name="_xlnm.Print_Titles" localSheetId="8">'IG-7 15% PRO ECOLOG'!$1:$12</definedName>
    <definedName name="_xlnm.Print_Titles" localSheetId="7">'IG-7 15% PRO TURISM'!$1:$12</definedName>
    <definedName name="_xlnm.Print_Titles" localSheetId="9">'IG-7 5% MILLAR'!$1:$12</definedName>
    <definedName name="_xlnm.Print_Titles" localSheetId="2">'IG-7 CUOTA SIND'!$1:$12</definedName>
    <definedName name="_xlnm.Print_Titles" localSheetId="0">'IG-7 ISR'!$1:$23</definedName>
    <definedName name="_xlnm.Print_Titles" localSheetId="1">'IG-7 ISSSPEG'!$1:$12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1" i="1" l="1"/>
  <c r="B143" i="1"/>
  <c r="B135" i="1"/>
  <c r="B124" i="1"/>
  <c r="B152" i="1" s="1"/>
  <c r="B113" i="1"/>
  <c r="B102" i="1"/>
  <c r="B90" i="1"/>
  <c r="B77" i="1"/>
  <c r="B68" i="1"/>
  <c r="B60" i="1"/>
  <c r="B48" i="1"/>
  <c r="B39" i="1"/>
  <c r="S39" i="1"/>
  <c r="D39" i="1"/>
  <c r="K27" i="1"/>
  <c r="F27" i="1"/>
  <c r="L27" i="1" s="1"/>
  <c r="D151" i="1"/>
  <c r="S68" i="1"/>
  <c r="E68" i="1"/>
  <c r="D68" i="1"/>
  <c r="S151" i="1"/>
  <c r="C151" i="1"/>
  <c r="E151" i="1"/>
  <c r="S143" i="1"/>
  <c r="D143" i="1"/>
  <c r="C143" i="1"/>
  <c r="E143" i="1"/>
  <c r="S135" i="1"/>
  <c r="C135" i="1"/>
  <c r="D135" i="1"/>
  <c r="E135" i="1"/>
  <c r="S124" i="1"/>
  <c r="D124" i="1"/>
  <c r="C124" i="1"/>
  <c r="E124" i="1"/>
  <c r="B123" i="1"/>
  <c r="S113" i="1"/>
  <c r="C113" i="1"/>
  <c r="D113" i="1"/>
  <c r="E113" i="1"/>
  <c r="D102" i="1"/>
  <c r="S102" i="1"/>
  <c r="C102" i="1"/>
  <c r="E102" i="1"/>
  <c r="S90" i="1"/>
  <c r="C90" i="1"/>
  <c r="D90" i="1"/>
  <c r="E90" i="1"/>
  <c r="S77" i="1"/>
  <c r="D77" i="1"/>
  <c r="C77" i="1"/>
  <c r="E77" i="1"/>
  <c r="C68" i="1"/>
  <c r="S60" i="1"/>
  <c r="E60" i="1"/>
  <c r="D60" i="1"/>
  <c r="C60" i="1"/>
  <c r="S48" i="1"/>
  <c r="D48" i="1"/>
  <c r="C48" i="1"/>
  <c r="E48" i="1"/>
  <c r="C39" i="1"/>
  <c r="E39" i="1"/>
  <c r="S76" i="3"/>
  <c r="S56" i="3"/>
  <c r="S42" i="3"/>
  <c r="S24" i="3"/>
  <c r="B90" i="3"/>
  <c r="B83" i="3"/>
  <c r="B76" i="3"/>
  <c r="B62" i="3"/>
  <c r="B56" i="3"/>
  <c r="B49" i="3"/>
  <c r="B42" i="3"/>
  <c r="B36" i="3"/>
  <c r="B29" i="3"/>
  <c r="B24" i="3"/>
  <c r="B18" i="3"/>
  <c r="S76" i="4"/>
  <c r="S56" i="4"/>
  <c r="S42" i="4"/>
  <c r="B90" i="4"/>
  <c r="B83" i="4"/>
  <c r="B76" i="4"/>
  <c r="B62" i="4"/>
  <c r="B56" i="4"/>
  <c r="B49" i="4"/>
  <c r="B42" i="4"/>
  <c r="B36" i="4"/>
  <c r="F25" i="4"/>
  <c r="B24" i="4"/>
  <c r="B18" i="4"/>
  <c r="F23" i="5"/>
  <c r="B22" i="5"/>
  <c r="B17" i="5"/>
  <c r="B17" i="7"/>
  <c r="C152" i="1" l="1"/>
  <c r="D152" i="1"/>
  <c r="E152" i="1"/>
  <c r="S152" i="1"/>
  <c r="B30" i="3"/>
  <c r="B17" i="10" l="1"/>
  <c r="S89" i="11" l="1"/>
  <c r="B89" i="11"/>
  <c r="S71" i="11"/>
  <c r="B71" i="11"/>
  <c r="S66" i="11"/>
  <c r="B66" i="11"/>
  <c r="S60" i="11"/>
  <c r="S55" i="11"/>
  <c r="B55" i="11"/>
  <c r="S50" i="11"/>
  <c r="B50" i="11"/>
  <c r="S43" i="11"/>
  <c r="B43" i="11"/>
  <c r="S39" i="11"/>
  <c r="B39" i="11"/>
  <c r="S33" i="11"/>
  <c r="B33" i="11"/>
  <c r="S27" i="11"/>
  <c r="C27" i="11"/>
  <c r="D27" i="11"/>
  <c r="E27" i="11"/>
  <c r="K80" i="11" l="1"/>
  <c r="F80" i="11"/>
  <c r="K79" i="11"/>
  <c r="F79" i="11"/>
  <c r="K78" i="11"/>
  <c r="F78" i="11"/>
  <c r="K77" i="11"/>
  <c r="F77" i="11"/>
  <c r="K84" i="11"/>
  <c r="F84" i="11"/>
  <c r="K83" i="11"/>
  <c r="F83" i="11"/>
  <c r="K82" i="11"/>
  <c r="F82" i="11"/>
  <c r="K81" i="11"/>
  <c r="F81" i="11"/>
  <c r="K87" i="11"/>
  <c r="F87" i="11"/>
  <c r="K86" i="11"/>
  <c r="F86" i="11"/>
  <c r="K85" i="11"/>
  <c r="F85" i="11"/>
  <c r="K22" i="11"/>
  <c r="F22" i="11"/>
  <c r="K21" i="11"/>
  <c r="F21" i="11"/>
  <c r="K23" i="11"/>
  <c r="F23" i="11"/>
  <c r="L83" i="11" l="1"/>
  <c r="L79" i="11"/>
  <c r="L21" i="11"/>
  <c r="L85" i="11"/>
  <c r="L87" i="11"/>
  <c r="L84" i="11"/>
  <c r="L78" i="11"/>
  <c r="L80" i="11"/>
  <c r="L22" i="11"/>
  <c r="L77" i="11"/>
  <c r="L86" i="11"/>
  <c r="L82" i="11"/>
  <c r="L81" i="11"/>
  <c r="L23" i="11"/>
  <c r="K26" i="1"/>
  <c r="F26" i="1"/>
  <c r="L26" i="1" s="1"/>
  <c r="K25" i="1"/>
  <c r="F25" i="1"/>
  <c r="L25" i="1" s="1"/>
  <c r="J89" i="11"/>
  <c r="I89" i="11"/>
  <c r="H89" i="11"/>
  <c r="G89" i="11"/>
  <c r="E89" i="11"/>
  <c r="D89" i="11"/>
  <c r="C89" i="11"/>
  <c r="K88" i="11"/>
  <c r="F88" i="11"/>
  <c r="K76" i="11"/>
  <c r="F76" i="11"/>
  <c r="K75" i="11"/>
  <c r="F75" i="11"/>
  <c r="K74" i="11"/>
  <c r="F74" i="11"/>
  <c r="K73" i="11"/>
  <c r="F73" i="11"/>
  <c r="K72" i="11"/>
  <c r="F72" i="11"/>
  <c r="J71" i="11"/>
  <c r="I71" i="11"/>
  <c r="H71" i="11"/>
  <c r="G71" i="11"/>
  <c r="E71" i="11"/>
  <c r="D71" i="11"/>
  <c r="C71" i="11"/>
  <c r="K70" i="11"/>
  <c r="F70" i="11"/>
  <c r="K69" i="11"/>
  <c r="F69" i="11"/>
  <c r="L69" i="11" s="1"/>
  <c r="K68" i="11"/>
  <c r="F68" i="11"/>
  <c r="K67" i="11"/>
  <c r="F67" i="11"/>
  <c r="J66" i="11"/>
  <c r="I66" i="11"/>
  <c r="H66" i="11"/>
  <c r="G66" i="11"/>
  <c r="E66" i="11"/>
  <c r="D66" i="11"/>
  <c r="C66" i="11"/>
  <c r="K65" i="11"/>
  <c r="F65" i="11"/>
  <c r="K64" i="11"/>
  <c r="F64" i="11"/>
  <c r="K63" i="11"/>
  <c r="F63" i="11"/>
  <c r="K62" i="11"/>
  <c r="F62" i="11"/>
  <c r="K61" i="11"/>
  <c r="F61" i="11"/>
  <c r="J60" i="11"/>
  <c r="I60" i="11"/>
  <c r="H60" i="11"/>
  <c r="G60" i="11"/>
  <c r="E60" i="11"/>
  <c r="D60" i="11"/>
  <c r="C60" i="11"/>
  <c r="K59" i="11"/>
  <c r="K58" i="11"/>
  <c r="F58" i="11"/>
  <c r="K57" i="11"/>
  <c r="F57" i="11"/>
  <c r="K56" i="11"/>
  <c r="J55" i="11"/>
  <c r="I55" i="11"/>
  <c r="H55" i="11"/>
  <c r="G55" i="11"/>
  <c r="E55" i="11"/>
  <c r="D55" i="11"/>
  <c r="C55" i="11"/>
  <c r="K54" i="11"/>
  <c r="F54" i="11"/>
  <c r="K53" i="11"/>
  <c r="F53" i="11"/>
  <c r="K52" i="11"/>
  <c r="F52" i="11"/>
  <c r="K51" i="11"/>
  <c r="F51" i="11"/>
  <c r="F55" i="11" s="1"/>
  <c r="J50" i="11"/>
  <c r="I50" i="11"/>
  <c r="H50" i="11"/>
  <c r="G50" i="11"/>
  <c r="E50" i="11"/>
  <c r="D50" i="11"/>
  <c r="C50" i="11"/>
  <c r="K49" i="11"/>
  <c r="F49" i="11"/>
  <c r="K48" i="11"/>
  <c r="F48" i="11"/>
  <c r="K47" i="11"/>
  <c r="F47" i="11"/>
  <c r="K46" i="11"/>
  <c r="F46" i="11"/>
  <c r="K45" i="11"/>
  <c r="F45" i="11"/>
  <c r="K44" i="11"/>
  <c r="F44" i="11"/>
  <c r="J43" i="11"/>
  <c r="I43" i="11"/>
  <c r="H43" i="11"/>
  <c r="G43" i="11"/>
  <c r="E43" i="11"/>
  <c r="D43" i="11"/>
  <c r="C43" i="11"/>
  <c r="K42" i="11"/>
  <c r="F42" i="11"/>
  <c r="K41" i="11"/>
  <c r="F41" i="11"/>
  <c r="K40" i="11"/>
  <c r="F40" i="11"/>
  <c r="F43" i="11" s="1"/>
  <c r="J39" i="11"/>
  <c r="I39" i="11"/>
  <c r="H39" i="11"/>
  <c r="G39" i="11"/>
  <c r="E39" i="11"/>
  <c r="D39" i="11"/>
  <c r="C39" i="11"/>
  <c r="K38" i="11"/>
  <c r="F38" i="11"/>
  <c r="K37" i="11"/>
  <c r="F37" i="11"/>
  <c r="K36" i="11"/>
  <c r="F36" i="11"/>
  <c r="K35" i="11"/>
  <c r="F35" i="11"/>
  <c r="K34" i="11"/>
  <c r="K39" i="11" s="1"/>
  <c r="F34" i="11"/>
  <c r="F39" i="11" s="1"/>
  <c r="J33" i="11"/>
  <c r="I33" i="11"/>
  <c r="H33" i="11"/>
  <c r="G33" i="11"/>
  <c r="E33" i="11"/>
  <c r="D33" i="11"/>
  <c r="C33" i="11"/>
  <c r="K32" i="11"/>
  <c r="F32" i="11"/>
  <c r="K31" i="11"/>
  <c r="F31" i="11"/>
  <c r="K30" i="11"/>
  <c r="F30" i="11"/>
  <c r="K29" i="11"/>
  <c r="F29" i="11"/>
  <c r="K28" i="11"/>
  <c r="F28" i="11"/>
  <c r="J27" i="11"/>
  <c r="I27" i="11"/>
  <c r="H27" i="11"/>
  <c r="G27" i="11"/>
  <c r="K26" i="11"/>
  <c r="K25" i="11"/>
  <c r="F25" i="11"/>
  <c r="K24" i="11"/>
  <c r="F24" i="11"/>
  <c r="K20" i="11"/>
  <c r="F20" i="11"/>
  <c r="K19" i="11"/>
  <c r="S18" i="11"/>
  <c r="J18" i="11"/>
  <c r="I18" i="11"/>
  <c r="H18" i="11"/>
  <c r="G18" i="11"/>
  <c r="E18" i="11"/>
  <c r="D18" i="11"/>
  <c r="C18" i="11"/>
  <c r="B18" i="11"/>
  <c r="B19" i="11" s="1"/>
  <c r="K17" i="11"/>
  <c r="F17" i="11"/>
  <c r="K16" i="11"/>
  <c r="F16" i="11"/>
  <c r="S15" i="11"/>
  <c r="J15" i="11"/>
  <c r="I15" i="11"/>
  <c r="H15" i="11"/>
  <c r="G15" i="11"/>
  <c r="E15" i="11"/>
  <c r="D15" i="11"/>
  <c r="C15" i="11"/>
  <c r="B15" i="11"/>
  <c r="K14" i="11"/>
  <c r="F14" i="11"/>
  <c r="K13" i="11"/>
  <c r="F13" i="11"/>
  <c r="K15" i="11" l="1"/>
  <c r="B26" i="11"/>
  <c r="B27" i="11" s="1"/>
  <c r="L41" i="11"/>
  <c r="F66" i="11"/>
  <c r="F50" i="11"/>
  <c r="F71" i="11"/>
  <c r="F33" i="11"/>
  <c r="L54" i="11"/>
  <c r="F89" i="11"/>
  <c r="F15" i="11"/>
  <c r="S90" i="11"/>
  <c r="K18" i="11"/>
  <c r="K89" i="11"/>
  <c r="L70" i="11"/>
  <c r="L36" i="11"/>
  <c r="L45" i="11"/>
  <c r="L49" i="11"/>
  <c r="L64" i="11"/>
  <c r="L74" i="11"/>
  <c r="L76" i="11"/>
  <c r="K27" i="11"/>
  <c r="K55" i="11"/>
  <c r="L31" i="11"/>
  <c r="L40" i="11"/>
  <c r="L43" i="11" s="1"/>
  <c r="K50" i="11"/>
  <c r="L53" i="11"/>
  <c r="L58" i="11"/>
  <c r="L24" i="11"/>
  <c r="L47" i="11"/>
  <c r="L73" i="11"/>
  <c r="K43" i="11"/>
  <c r="L51" i="11"/>
  <c r="L55" i="11" s="1"/>
  <c r="L37" i="11"/>
  <c r="L75" i="11"/>
  <c r="L57" i="11"/>
  <c r="L28" i="11"/>
  <c r="L46" i="11"/>
  <c r="K71" i="11"/>
  <c r="H90" i="11"/>
  <c r="L25" i="11"/>
  <c r="L35" i="11"/>
  <c r="E90" i="11"/>
  <c r="L30" i="11"/>
  <c r="L63" i="11"/>
  <c r="K66" i="11"/>
  <c r="I90" i="11"/>
  <c r="J90" i="11"/>
  <c r="G90" i="11"/>
  <c r="L32" i="11"/>
  <c r="L48" i="11"/>
  <c r="L52" i="11"/>
  <c r="L61" i="11"/>
  <c r="L68" i="11"/>
  <c r="L72" i="11"/>
  <c r="K33" i="11"/>
  <c r="F19" i="11"/>
  <c r="C90" i="11"/>
  <c r="L29" i="11"/>
  <c r="L62" i="11"/>
  <c r="D90" i="11"/>
  <c r="L38" i="11"/>
  <c r="L42" i="11"/>
  <c r="K60" i="11"/>
  <c r="L65" i="11"/>
  <c r="L88" i="11"/>
  <c r="L14" i="11"/>
  <c r="L20" i="11"/>
  <c r="L16" i="11"/>
  <c r="L17" i="11"/>
  <c r="F18" i="11"/>
  <c r="L34" i="11"/>
  <c r="B59" i="11"/>
  <c r="B60" i="11" s="1"/>
  <c r="L67" i="11"/>
  <c r="L44" i="11"/>
  <c r="F56" i="11"/>
  <c r="L13" i="11"/>
  <c r="S26" i="10"/>
  <c r="J26" i="10"/>
  <c r="I26" i="10"/>
  <c r="H26" i="10"/>
  <c r="G26" i="10"/>
  <c r="E26" i="10"/>
  <c r="D26" i="10"/>
  <c r="C26" i="10"/>
  <c r="K25" i="10"/>
  <c r="K24" i="10"/>
  <c r="F24" i="10"/>
  <c r="K23" i="10"/>
  <c r="F23" i="10"/>
  <c r="K22" i="10"/>
  <c r="S21" i="10"/>
  <c r="J21" i="10"/>
  <c r="I21" i="10"/>
  <c r="H21" i="10"/>
  <c r="G21" i="10"/>
  <c r="E21" i="10"/>
  <c r="D21" i="10"/>
  <c r="C21" i="10"/>
  <c r="B21" i="10"/>
  <c r="B22" i="10" s="1"/>
  <c r="K20" i="10"/>
  <c r="F20" i="10"/>
  <c r="K19" i="10"/>
  <c r="F19" i="10"/>
  <c r="K18" i="10"/>
  <c r="F18" i="10"/>
  <c r="S17" i="10"/>
  <c r="S27" i="10" s="1"/>
  <c r="J17" i="10"/>
  <c r="I17" i="10"/>
  <c r="H17" i="10"/>
  <c r="G17" i="10"/>
  <c r="E17" i="10"/>
  <c r="D17" i="10"/>
  <c r="C17" i="10"/>
  <c r="K16" i="10"/>
  <c r="F16" i="10"/>
  <c r="K15" i="10"/>
  <c r="F15" i="10"/>
  <c r="K14" i="10"/>
  <c r="F14" i="10"/>
  <c r="K13" i="10"/>
  <c r="F13" i="10"/>
  <c r="S25" i="9"/>
  <c r="J25" i="9"/>
  <c r="I25" i="9"/>
  <c r="H25" i="9"/>
  <c r="G25" i="9"/>
  <c r="E25" i="9"/>
  <c r="D25" i="9"/>
  <c r="C25" i="9"/>
  <c r="K24" i="9"/>
  <c r="K23" i="9"/>
  <c r="F23" i="9"/>
  <c r="L23" i="9" s="1"/>
  <c r="K22" i="9"/>
  <c r="F22" i="9"/>
  <c r="K21" i="9"/>
  <c r="S20" i="9"/>
  <c r="J20" i="9"/>
  <c r="I20" i="9"/>
  <c r="H20" i="9"/>
  <c r="G20" i="9"/>
  <c r="E20" i="9"/>
  <c r="D20" i="9"/>
  <c r="C20" i="9"/>
  <c r="B20" i="9"/>
  <c r="B21" i="9" s="1"/>
  <c r="K19" i="9"/>
  <c r="F19" i="9"/>
  <c r="K18" i="9"/>
  <c r="F18" i="9"/>
  <c r="K17" i="9"/>
  <c r="K20" i="9" s="1"/>
  <c r="F17" i="9"/>
  <c r="S16" i="9"/>
  <c r="J16" i="9"/>
  <c r="J26" i="9" s="1"/>
  <c r="I16" i="9"/>
  <c r="H16" i="9"/>
  <c r="G16" i="9"/>
  <c r="E16" i="9"/>
  <c r="D16" i="9"/>
  <c r="D26" i="9" s="1"/>
  <c r="C16" i="9"/>
  <c r="C26" i="9" s="1"/>
  <c r="B16" i="9"/>
  <c r="K15" i="9"/>
  <c r="F15" i="9"/>
  <c r="K14" i="9"/>
  <c r="F14" i="9"/>
  <c r="K13" i="9"/>
  <c r="K16" i="9" s="1"/>
  <c r="F13" i="9"/>
  <c r="F16" i="9" s="1"/>
  <c r="S25" i="8"/>
  <c r="J25" i="8"/>
  <c r="I25" i="8"/>
  <c r="H25" i="8"/>
  <c r="G25" i="8"/>
  <c r="E25" i="8"/>
  <c r="D25" i="8"/>
  <c r="C25" i="8"/>
  <c r="K24" i="8"/>
  <c r="K23" i="8"/>
  <c r="F23" i="8"/>
  <c r="K22" i="8"/>
  <c r="F22" i="8"/>
  <c r="K21" i="8"/>
  <c r="S20" i="8"/>
  <c r="J20" i="8"/>
  <c r="I20" i="8"/>
  <c r="H20" i="8"/>
  <c r="G20" i="8"/>
  <c r="E20" i="8"/>
  <c r="D20" i="8"/>
  <c r="C20" i="8"/>
  <c r="B20" i="8"/>
  <c r="B21" i="8" s="1"/>
  <c r="K19" i="8"/>
  <c r="F19" i="8"/>
  <c r="K18" i="8"/>
  <c r="F18" i="8"/>
  <c r="K17" i="8"/>
  <c r="F17" i="8"/>
  <c r="S16" i="8"/>
  <c r="J16" i="8"/>
  <c r="I16" i="8"/>
  <c r="H16" i="8"/>
  <c r="H26" i="8" s="1"/>
  <c r="G16" i="8"/>
  <c r="E16" i="8"/>
  <c r="D16" i="8"/>
  <c r="C16" i="8"/>
  <c r="C26" i="8" s="1"/>
  <c r="B16" i="8"/>
  <c r="K15" i="8"/>
  <c r="F15" i="8"/>
  <c r="K14" i="8"/>
  <c r="F14" i="8"/>
  <c r="K13" i="8"/>
  <c r="K16" i="8" s="1"/>
  <c r="F13" i="8"/>
  <c r="F16" i="8" s="1"/>
  <c r="S26" i="7"/>
  <c r="J26" i="7"/>
  <c r="I26" i="7"/>
  <c r="H26" i="7"/>
  <c r="G26" i="7"/>
  <c r="E26" i="7"/>
  <c r="D26" i="7"/>
  <c r="C26" i="7"/>
  <c r="K25" i="7"/>
  <c r="K24" i="7"/>
  <c r="F24" i="7"/>
  <c r="K23" i="7"/>
  <c r="F23" i="7"/>
  <c r="L23" i="7" s="1"/>
  <c r="K22" i="7"/>
  <c r="S21" i="7"/>
  <c r="J21" i="7"/>
  <c r="I21" i="7"/>
  <c r="H21" i="7"/>
  <c r="G21" i="7"/>
  <c r="E21" i="7"/>
  <c r="D21" i="7"/>
  <c r="C21" i="7"/>
  <c r="B21" i="7"/>
  <c r="B22" i="7" s="1"/>
  <c r="K20" i="7"/>
  <c r="F20" i="7"/>
  <c r="L20" i="7" s="1"/>
  <c r="K19" i="7"/>
  <c r="F19" i="7"/>
  <c r="K18" i="7"/>
  <c r="F18" i="7"/>
  <c r="L18" i="7" s="1"/>
  <c r="S17" i="7"/>
  <c r="S27" i="7" s="1"/>
  <c r="J17" i="7"/>
  <c r="I17" i="7"/>
  <c r="H17" i="7"/>
  <c r="H27" i="7" s="1"/>
  <c r="G17" i="7"/>
  <c r="E17" i="7"/>
  <c r="D17" i="7"/>
  <c r="C17" i="7"/>
  <c r="K16" i="7"/>
  <c r="F16" i="7"/>
  <c r="K15" i="7"/>
  <c r="F15" i="7"/>
  <c r="K14" i="7"/>
  <c r="F14" i="7"/>
  <c r="K13" i="7"/>
  <c r="F13" i="7"/>
  <c r="F17" i="7" s="1"/>
  <c r="S25" i="6"/>
  <c r="J25" i="6"/>
  <c r="I25" i="6"/>
  <c r="H25" i="6"/>
  <c r="G25" i="6"/>
  <c r="E25" i="6"/>
  <c r="D25" i="6"/>
  <c r="C25" i="6"/>
  <c r="K24" i="6"/>
  <c r="K23" i="6"/>
  <c r="F23" i="6"/>
  <c r="K22" i="6"/>
  <c r="F22" i="6"/>
  <c r="K21" i="6"/>
  <c r="S20" i="6"/>
  <c r="J20" i="6"/>
  <c r="I20" i="6"/>
  <c r="H20" i="6"/>
  <c r="G20" i="6"/>
  <c r="E20" i="6"/>
  <c r="D20" i="6"/>
  <c r="C20" i="6"/>
  <c r="B20" i="6"/>
  <c r="B21" i="6" s="1"/>
  <c r="K19" i="6"/>
  <c r="F19" i="6"/>
  <c r="K18" i="6"/>
  <c r="F18" i="6"/>
  <c r="K17" i="6"/>
  <c r="F17" i="6"/>
  <c r="S16" i="6"/>
  <c r="J16" i="6"/>
  <c r="J26" i="6" s="1"/>
  <c r="I16" i="6"/>
  <c r="H16" i="6"/>
  <c r="G16" i="6"/>
  <c r="E16" i="6"/>
  <c r="D16" i="6"/>
  <c r="C16" i="6"/>
  <c r="B16" i="6"/>
  <c r="K15" i="6"/>
  <c r="F15" i="6"/>
  <c r="K14" i="6"/>
  <c r="F14" i="6"/>
  <c r="K13" i="6"/>
  <c r="F13" i="6"/>
  <c r="F16" i="6" s="1"/>
  <c r="S27" i="5"/>
  <c r="J27" i="5"/>
  <c r="I27" i="5"/>
  <c r="H27" i="5"/>
  <c r="G27" i="5"/>
  <c r="E27" i="5"/>
  <c r="D27" i="5"/>
  <c r="C27" i="5"/>
  <c r="K26" i="5"/>
  <c r="K25" i="5"/>
  <c r="F25" i="5"/>
  <c r="K24" i="5"/>
  <c r="F24" i="5"/>
  <c r="K23" i="5"/>
  <c r="S22" i="5"/>
  <c r="J22" i="5"/>
  <c r="I22" i="5"/>
  <c r="H22" i="5"/>
  <c r="G22" i="5"/>
  <c r="E22" i="5"/>
  <c r="D22" i="5"/>
  <c r="C22" i="5"/>
  <c r="B26" i="5"/>
  <c r="B27" i="5" s="1"/>
  <c r="K21" i="5"/>
  <c r="F21" i="5"/>
  <c r="K20" i="5"/>
  <c r="F20" i="5"/>
  <c r="K19" i="5"/>
  <c r="F19" i="5"/>
  <c r="K18" i="5"/>
  <c r="F18" i="5"/>
  <c r="F22" i="5" s="1"/>
  <c r="S17" i="5"/>
  <c r="S28" i="5" s="1"/>
  <c r="J17" i="5"/>
  <c r="I17" i="5"/>
  <c r="I28" i="5" s="1"/>
  <c r="H17" i="5"/>
  <c r="G17" i="5"/>
  <c r="G28" i="5" s="1"/>
  <c r="E17" i="5"/>
  <c r="D17" i="5"/>
  <c r="C17" i="5"/>
  <c r="K16" i="5"/>
  <c r="F16" i="5"/>
  <c r="K15" i="5"/>
  <c r="F15" i="5"/>
  <c r="K14" i="5"/>
  <c r="F14" i="5"/>
  <c r="K13" i="5"/>
  <c r="F13" i="5"/>
  <c r="F17" i="5" s="1"/>
  <c r="L19" i="11" l="1"/>
  <c r="L27" i="11" s="1"/>
  <c r="L39" i="11"/>
  <c r="F26" i="11"/>
  <c r="L26" i="11" s="1"/>
  <c r="L89" i="11"/>
  <c r="L66" i="11"/>
  <c r="L33" i="11"/>
  <c r="L50" i="11"/>
  <c r="L71" i="11"/>
  <c r="G27" i="10"/>
  <c r="L24" i="10"/>
  <c r="K26" i="10"/>
  <c r="F17" i="10"/>
  <c r="S26" i="9"/>
  <c r="K26" i="9"/>
  <c r="E26" i="9"/>
  <c r="G26" i="9"/>
  <c r="H26" i="9"/>
  <c r="I26" i="9"/>
  <c r="E26" i="8"/>
  <c r="D26" i="8"/>
  <c r="G26" i="8"/>
  <c r="J26" i="8"/>
  <c r="B25" i="8"/>
  <c r="B26" i="8" s="1"/>
  <c r="I26" i="8"/>
  <c r="S26" i="8"/>
  <c r="I27" i="7"/>
  <c r="J27" i="7"/>
  <c r="B25" i="7"/>
  <c r="F25" i="7" s="1"/>
  <c r="L25" i="7" s="1"/>
  <c r="L21" i="7"/>
  <c r="D27" i="7"/>
  <c r="E27" i="7"/>
  <c r="C27" i="7"/>
  <c r="G27" i="7"/>
  <c r="S26" i="6"/>
  <c r="E26" i="6"/>
  <c r="H26" i="6"/>
  <c r="K16" i="6"/>
  <c r="K26" i="6" s="1"/>
  <c r="G26" i="6"/>
  <c r="L15" i="6"/>
  <c r="I26" i="6"/>
  <c r="B25" i="6"/>
  <c r="B26" i="6" s="1"/>
  <c r="C26" i="6"/>
  <c r="D26" i="6"/>
  <c r="D28" i="5"/>
  <c r="F26" i="5"/>
  <c r="F27" i="5" s="1"/>
  <c r="B28" i="5"/>
  <c r="L15" i="5"/>
  <c r="C28" i="5"/>
  <c r="H28" i="5"/>
  <c r="E28" i="5"/>
  <c r="J28" i="5"/>
  <c r="K17" i="5"/>
  <c r="L16" i="5"/>
  <c r="K22" i="5"/>
  <c r="L18" i="5"/>
  <c r="L22" i="5" s="1"/>
  <c r="L20" i="5"/>
  <c r="L21" i="5"/>
  <c r="K27" i="5"/>
  <c r="L24" i="5"/>
  <c r="L18" i="6"/>
  <c r="L22" i="6"/>
  <c r="K25" i="6"/>
  <c r="L16" i="7"/>
  <c r="K21" i="7"/>
  <c r="L15" i="7"/>
  <c r="K26" i="7"/>
  <c r="L19" i="7"/>
  <c r="L14" i="7"/>
  <c r="L24" i="7"/>
  <c r="K25" i="8"/>
  <c r="K26" i="8" s="1"/>
  <c r="L23" i="8"/>
  <c r="L17" i="8"/>
  <c r="F20" i="8"/>
  <c r="L14" i="9"/>
  <c r="K25" i="9"/>
  <c r="L15" i="9"/>
  <c r="E27" i="10"/>
  <c r="J27" i="10"/>
  <c r="L20" i="10"/>
  <c r="L23" i="10"/>
  <c r="C27" i="10"/>
  <c r="H27" i="10"/>
  <c r="D27" i="10"/>
  <c r="I27" i="10"/>
  <c r="L15" i="10"/>
  <c r="L16" i="10"/>
  <c r="L19" i="10"/>
  <c r="F59" i="11"/>
  <c r="L59" i="11" s="1"/>
  <c r="B90" i="11"/>
  <c r="B24" i="6"/>
  <c r="F21" i="6"/>
  <c r="L13" i="5"/>
  <c r="K21" i="10"/>
  <c r="L18" i="10"/>
  <c r="L14" i="5"/>
  <c r="L19" i="5"/>
  <c r="L14" i="6"/>
  <c r="L17" i="6"/>
  <c r="L19" i="6"/>
  <c r="L23" i="6"/>
  <c r="F21" i="7"/>
  <c r="F27" i="7" s="1"/>
  <c r="L13" i="7"/>
  <c r="L17" i="7" s="1"/>
  <c r="L14" i="8"/>
  <c r="L13" i="10"/>
  <c r="L18" i="8"/>
  <c r="L18" i="9"/>
  <c r="L15" i="8"/>
  <c r="K20" i="8"/>
  <c r="L19" i="8"/>
  <c r="L20" i="8" s="1"/>
  <c r="L22" i="8"/>
  <c r="L17" i="9"/>
  <c r="L19" i="9"/>
  <c r="L22" i="9"/>
  <c r="F21" i="10"/>
  <c r="K90" i="11"/>
  <c r="L15" i="11"/>
  <c r="L18" i="11"/>
  <c r="L56" i="11"/>
  <c r="L14" i="10"/>
  <c r="B25" i="10"/>
  <c r="F25" i="10" s="1"/>
  <c r="L25" i="10" s="1"/>
  <c r="F22" i="10"/>
  <c r="K17" i="10"/>
  <c r="B24" i="9"/>
  <c r="F24" i="9" s="1"/>
  <c r="L24" i="9" s="1"/>
  <c r="F21" i="9"/>
  <c r="F20" i="9"/>
  <c r="L13" i="9"/>
  <c r="B24" i="8"/>
  <c r="F24" i="8" s="1"/>
  <c r="L24" i="8" s="1"/>
  <c r="F21" i="8"/>
  <c r="L13" i="8"/>
  <c r="F22" i="7"/>
  <c r="F26" i="7" s="1"/>
  <c r="K17" i="7"/>
  <c r="F24" i="6"/>
  <c r="L24" i="6" s="1"/>
  <c r="F20" i="6"/>
  <c r="L13" i="6"/>
  <c r="K20" i="6"/>
  <c r="L25" i="5"/>
  <c r="S90" i="4"/>
  <c r="J90" i="4"/>
  <c r="I90" i="4"/>
  <c r="H90" i="4"/>
  <c r="G90" i="4"/>
  <c r="E90" i="4"/>
  <c r="D90" i="4"/>
  <c r="C90" i="4"/>
  <c r="K89" i="4"/>
  <c r="F89" i="4"/>
  <c r="L89" i="4" s="1"/>
  <c r="K88" i="4"/>
  <c r="F88" i="4"/>
  <c r="L88" i="4" s="1"/>
  <c r="K87" i="4"/>
  <c r="F87" i="4"/>
  <c r="K86" i="4"/>
  <c r="F86" i="4"/>
  <c r="L86" i="4" s="1"/>
  <c r="K85" i="4"/>
  <c r="F85" i="4"/>
  <c r="L85" i="4" s="1"/>
  <c r="K84" i="4"/>
  <c r="K90" i="4" s="1"/>
  <c r="F84" i="4"/>
  <c r="S83" i="4"/>
  <c r="J83" i="4"/>
  <c r="I83" i="4"/>
  <c r="H83" i="4"/>
  <c r="G83" i="4"/>
  <c r="E83" i="4"/>
  <c r="D83" i="4"/>
  <c r="C83" i="4"/>
  <c r="K82" i="4"/>
  <c r="F82" i="4"/>
  <c r="K81" i="4"/>
  <c r="F81" i="4"/>
  <c r="K80" i="4"/>
  <c r="F80" i="4"/>
  <c r="K79" i="4"/>
  <c r="F79" i="4"/>
  <c r="K78" i="4"/>
  <c r="F78" i="4"/>
  <c r="K77" i="4"/>
  <c r="K83" i="4" s="1"/>
  <c r="F77" i="4"/>
  <c r="F83" i="4" s="1"/>
  <c r="J76" i="4"/>
  <c r="I76" i="4"/>
  <c r="H76" i="4"/>
  <c r="G76" i="4"/>
  <c r="E76" i="4"/>
  <c r="D76" i="4"/>
  <c r="C76" i="4"/>
  <c r="K75" i="4"/>
  <c r="K76" i="4" s="1"/>
  <c r="F75" i="4"/>
  <c r="K74" i="4"/>
  <c r="F74" i="4"/>
  <c r="K73" i="4"/>
  <c r="F73" i="4"/>
  <c r="L73" i="4" s="1"/>
  <c r="K72" i="4"/>
  <c r="F72" i="4"/>
  <c r="L72" i="4" s="1"/>
  <c r="K71" i="4"/>
  <c r="F71" i="4"/>
  <c r="K70" i="4"/>
  <c r="F70" i="4"/>
  <c r="S69" i="4"/>
  <c r="J69" i="4"/>
  <c r="I69" i="4"/>
  <c r="H69" i="4"/>
  <c r="G69" i="4"/>
  <c r="E69" i="4"/>
  <c r="D69" i="4"/>
  <c r="C69" i="4"/>
  <c r="K68" i="4"/>
  <c r="K67" i="4"/>
  <c r="L67" i="4" s="1"/>
  <c r="F67" i="4"/>
  <c r="K66" i="4"/>
  <c r="L66" i="4" s="1"/>
  <c r="F66" i="4"/>
  <c r="K65" i="4"/>
  <c r="F65" i="4"/>
  <c r="K64" i="4"/>
  <c r="F64" i="4"/>
  <c r="L64" i="4" s="1"/>
  <c r="K63" i="4"/>
  <c r="K69" i="4" s="1"/>
  <c r="S62" i="4"/>
  <c r="J62" i="4"/>
  <c r="I62" i="4"/>
  <c r="H62" i="4"/>
  <c r="G62" i="4"/>
  <c r="E62" i="4"/>
  <c r="D62" i="4"/>
  <c r="C62" i="4"/>
  <c r="K61" i="4"/>
  <c r="F61" i="4"/>
  <c r="L61" i="4" s="1"/>
  <c r="K60" i="4"/>
  <c r="F60" i="4"/>
  <c r="L60" i="4" s="1"/>
  <c r="K59" i="4"/>
  <c r="F59" i="4"/>
  <c r="L59" i="4" s="1"/>
  <c r="K58" i="4"/>
  <c r="F58" i="4"/>
  <c r="K57" i="4"/>
  <c r="K62" i="4" s="1"/>
  <c r="F57" i="4"/>
  <c r="F62" i="4" s="1"/>
  <c r="J56" i="4"/>
  <c r="I56" i="4"/>
  <c r="H56" i="4"/>
  <c r="G56" i="4"/>
  <c r="E56" i="4"/>
  <c r="D56" i="4"/>
  <c r="C56" i="4"/>
  <c r="K55" i="4"/>
  <c r="F55" i="4"/>
  <c r="K54" i="4"/>
  <c r="F54" i="4"/>
  <c r="K53" i="4"/>
  <c r="F53" i="4"/>
  <c r="K52" i="4"/>
  <c r="F52" i="4"/>
  <c r="K51" i="4"/>
  <c r="F51" i="4"/>
  <c r="K50" i="4"/>
  <c r="F50" i="4"/>
  <c r="S49" i="4"/>
  <c r="J49" i="4"/>
  <c r="I49" i="4"/>
  <c r="H49" i="4"/>
  <c r="G49" i="4"/>
  <c r="E49" i="4"/>
  <c r="D49" i="4"/>
  <c r="C49" i="4"/>
  <c r="K48" i="4"/>
  <c r="F48" i="4"/>
  <c r="K47" i="4"/>
  <c r="F47" i="4"/>
  <c r="K46" i="4"/>
  <c r="F46" i="4"/>
  <c r="K45" i="4"/>
  <c r="F45" i="4"/>
  <c r="K44" i="4"/>
  <c r="F44" i="4"/>
  <c r="K43" i="4"/>
  <c r="F43" i="4"/>
  <c r="F49" i="4" s="1"/>
  <c r="J42" i="4"/>
  <c r="I42" i="4"/>
  <c r="H42" i="4"/>
  <c r="G42" i="4"/>
  <c r="E42" i="4"/>
  <c r="D42" i="4"/>
  <c r="C42" i="4"/>
  <c r="K41" i="4"/>
  <c r="F41" i="4"/>
  <c r="K40" i="4"/>
  <c r="F40" i="4"/>
  <c r="K39" i="4"/>
  <c r="F39" i="4"/>
  <c r="K38" i="4"/>
  <c r="F38" i="4"/>
  <c r="K37" i="4"/>
  <c r="K42" i="4" s="1"/>
  <c r="F37" i="4"/>
  <c r="F42" i="4" s="1"/>
  <c r="S36" i="4"/>
  <c r="J36" i="4"/>
  <c r="I36" i="4"/>
  <c r="H36" i="4"/>
  <c r="G36" i="4"/>
  <c r="E36" i="4"/>
  <c r="D36" i="4"/>
  <c r="C36" i="4"/>
  <c r="K35" i="4"/>
  <c r="F35" i="4"/>
  <c r="K34" i="4"/>
  <c r="F34" i="4"/>
  <c r="L34" i="4" s="1"/>
  <c r="K33" i="4"/>
  <c r="F33" i="4"/>
  <c r="L33" i="4" s="1"/>
  <c r="K32" i="4"/>
  <c r="F32" i="4"/>
  <c r="K31" i="4"/>
  <c r="F31" i="4"/>
  <c r="S30" i="4"/>
  <c r="J30" i="4"/>
  <c r="I30" i="4"/>
  <c r="H30" i="4"/>
  <c r="G30" i="4"/>
  <c r="E30" i="4"/>
  <c r="D30" i="4"/>
  <c r="C30" i="4"/>
  <c r="K29" i="4"/>
  <c r="K28" i="4"/>
  <c r="F28" i="4"/>
  <c r="K27" i="4"/>
  <c r="F27" i="4"/>
  <c r="K26" i="4"/>
  <c r="F26" i="4"/>
  <c r="K25" i="4"/>
  <c r="K30" i="4" s="1"/>
  <c r="S24" i="4"/>
  <c r="J24" i="4"/>
  <c r="I24" i="4"/>
  <c r="H24" i="4"/>
  <c r="G24" i="4"/>
  <c r="E24" i="4"/>
  <c r="D24" i="4"/>
  <c r="C24" i="4"/>
  <c r="K23" i="4"/>
  <c r="F23" i="4"/>
  <c r="K22" i="4"/>
  <c r="F22" i="4"/>
  <c r="L22" i="4" s="1"/>
  <c r="K21" i="4"/>
  <c r="F21" i="4"/>
  <c r="K20" i="4"/>
  <c r="F20" i="4"/>
  <c r="K19" i="4"/>
  <c r="F19" i="4"/>
  <c r="S18" i="4"/>
  <c r="S91" i="4" s="1"/>
  <c r="J18" i="4"/>
  <c r="I18" i="4"/>
  <c r="H18" i="4"/>
  <c r="G18" i="4"/>
  <c r="E18" i="4"/>
  <c r="D18" i="4"/>
  <c r="C18" i="4"/>
  <c r="K17" i="4"/>
  <c r="F17" i="4"/>
  <c r="L17" i="4" s="1"/>
  <c r="K16" i="4"/>
  <c r="F16" i="4"/>
  <c r="K15" i="4"/>
  <c r="F15" i="4"/>
  <c r="K14" i="4"/>
  <c r="F14" i="4"/>
  <c r="K13" i="4"/>
  <c r="K18" i="4" s="1"/>
  <c r="F13" i="4"/>
  <c r="F18" i="4" s="1"/>
  <c r="L60" i="11" l="1"/>
  <c r="L90" i="11" s="1"/>
  <c r="F27" i="11"/>
  <c r="B26" i="10"/>
  <c r="F26" i="10"/>
  <c r="L17" i="10"/>
  <c r="F25" i="8"/>
  <c r="F26" i="8" s="1"/>
  <c r="L27" i="7"/>
  <c r="K27" i="7"/>
  <c r="B26" i="7"/>
  <c r="B27" i="7" s="1"/>
  <c r="L16" i="6"/>
  <c r="L26" i="6" s="1"/>
  <c r="L21" i="6"/>
  <c r="L25" i="6" s="1"/>
  <c r="F25" i="6"/>
  <c r="F26" i="6" s="1"/>
  <c r="L17" i="5"/>
  <c r="L19" i="4"/>
  <c r="F24" i="4"/>
  <c r="F90" i="4"/>
  <c r="L81" i="4"/>
  <c r="C91" i="4"/>
  <c r="L15" i="4"/>
  <c r="L20" i="4"/>
  <c r="L31" i="4"/>
  <c r="F36" i="4"/>
  <c r="F56" i="4"/>
  <c r="L65" i="4"/>
  <c r="L70" i="4"/>
  <c r="F76" i="4"/>
  <c r="L74" i="4"/>
  <c r="J91" i="4"/>
  <c r="K56" i="4"/>
  <c r="L16" i="4"/>
  <c r="L21" i="4"/>
  <c r="L32" i="4"/>
  <c r="K36" i="4"/>
  <c r="L71" i="4"/>
  <c r="L47" i="4"/>
  <c r="L58" i="4"/>
  <c r="L26" i="5"/>
  <c r="K28" i="5"/>
  <c r="L16" i="8"/>
  <c r="L26" i="8" s="1"/>
  <c r="F25" i="9"/>
  <c r="F26" i="9" s="1"/>
  <c r="B25" i="9"/>
  <c r="B26" i="9" s="1"/>
  <c r="L16" i="9"/>
  <c r="L20" i="9"/>
  <c r="K27" i="10"/>
  <c r="L21" i="10"/>
  <c r="F60" i="11"/>
  <c r="F90" i="11" s="1"/>
  <c r="D91" i="4"/>
  <c r="I91" i="4"/>
  <c r="L26" i="4"/>
  <c r="L28" i="4"/>
  <c r="L35" i="4"/>
  <c r="L39" i="4"/>
  <c r="L41" i="4"/>
  <c r="L43" i="4"/>
  <c r="L45" i="4"/>
  <c r="L51" i="4"/>
  <c r="L53" i="4"/>
  <c r="L55" i="4"/>
  <c r="L78" i="4"/>
  <c r="L80" i="4"/>
  <c r="L87" i="4"/>
  <c r="L20" i="6"/>
  <c r="E91" i="4"/>
  <c r="K24" i="4"/>
  <c r="G91" i="4"/>
  <c r="K49" i="4"/>
  <c r="L14" i="4"/>
  <c r="L23" i="4"/>
  <c r="H91" i="4"/>
  <c r="L38" i="4"/>
  <c r="L40" i="4"/>
  <c r="L44" i="4"/>
  <c r="L46" i="4"/>
  <c r="L48" i="4"/>
  <c r="L54" i="4"/>
  <c r="L75" i="4"/>
  <c r="L79" i="4"/>
  <c r="L82" i="4"/>
  <c r="L84" i="4"/>
  <c r="L90" i="4" s="1"/>
  <c r="B27" i="10"/>
  <c r="F27" i="10"/>
  <c r="L22" i="10"/>
  <c r="L26" i="10" s="1"/>
  <c r="L21" i="9"/>
  <c r="L25" i="9" s="1"/>
  <c r="L21" i="8"/>
  <c r="L25" i="8" s="1"/>
  <c r="L22" i="7"/>
  <c r="L26" i="7" s="1"/>
  <c r="F28" i="5"/>
  <c r="L23" i="5"/>
  <c r="L27" i="5" s="1"/>
  <c r="L52" i="4"/>
  <c r="L27" i="4"/>
  <c r="L25" i="4"/>
  <c r="L37" i="4"/>
  <c r="L42" i="4" s="1"/>
  <c r="L77" i="4"/>
  <c r="L50" i="4"/>
  <c r="F63" i="4"/>
  <c r="B68" i="4"/>
  <c r="L13" i="4"/>
  <c r="B29" i="4"/>
  <c r="L57" i="4"/>
  <c r="S90" i="3"/>
  <c r="J90" i="3"/>
  <c r="I90" i="3"/>
  <c r="H90" i="3"/>
  <c r="G90" i="3"/>
  <c r="E90" i="3"/>
  <c r="D90" i="3"/>
  <c r="C90" i="3"/>
  <c r="K89" i="3"/>
  <c r="F89" i="3"/>
  <c r="K88" i="3"/>
  <c r="F88" i="3"/>
  <c r="K87" i="3"/>
  <c r="F87" i="3"/>
  <c r="K86" i="3"/>
  <c r="F86" i="3"/>
  <c r="K85" i="3"/>
  <c r="F85" i="3"/>
  <c r="K84" i="3"/>
  <c r="F84" i="3"/>
  <c r="S83" i="3"/>
  <c r="J83" i="3"/>
  <c r="I83" i="3"/>
  <c r="H83" i="3"/>
  <c r="G83" i="3"/>
  <c r="E83" i="3"/>
  <c r="D83" i="3"/>
  <c r="C83" i="3"/>
  <c r="K82" i="3"/>
  <c r="F82" i="3"/>
  <c r="K81" i="3"/>
  <c r="F81" i="3"/>
  <c r="K80" i="3"/>
  <c r="F80" i="3"/>
  <c r="K79" i="3"/>
  <c r="F79" i="3"/>
  <c r="K78" i="3"/>
  <c r="F78" i="3"/>
  <c r="K77" i="3"/>
  <c r="F77" i="3"/>
  <c r="J76" i="3"/>
  <c r="I76" i="3"/>
  <c r="H76" i="3"/>
  <c r="G76" i="3"/>
  <c r="E76" i="3"/>
  <c r="D76" i="3"/>
  <c r="C76" i="3"/>
  <c r="K75" i="3"/>
  <c r="F75" i="3"/>
  <c r="K74" i="3"/>
  <c r="F74" i="3"/>
  <c r="K73" i="3"/>
  <c r="F73" i="3"/>
  <c r="K72" i="3"/>
  <c r="F72" i="3"/>
  <c r="K71" i="3"/>
  <c r="F71" i="3"/>
  <c r="K70" i="3"/>
  <c r="F70" i="3"/>
  <c r="S69" i="3"/>
  <c r="J69" i="3"/>
  <c r="I69" i="3"/>
  <c r="H69" i="3"/>
  <c r="G69" i="3"/>
  <c r="E69" i="3"/>
  <c r="D69" i="3"/>
  <c r="C69" i="3"/>
  <c r="K68" i="3"/>
  <c r="K67" i="3"/>
  <c r="F67" i="3"/>
  <c r="K66" i="3"/>
  <c r="F66" i="3"/>
  <c r="K65" i="3"/>
  <c r="F65" i="3"/>
  <c r="K64" i="3"/>
  <c r="F64" i="3"/>
  <c r="K63" i="3"/>
  <c r="S62" i="3"/>
  <c r="J62" i="3"/>
  <c r="I62" i="3"/>
  <c r="H62" i="3"/>
  <c r="G62" i="3"/>
  <c r="E62" i="3"/>
  <c r="D62" i="3"/>
  <c r="C62" i="3"/>
  <c r="K61" i="3"/>
  <c r="F61" i="3"/>
  <c r="K60" i="3"/>
  <c r="F60" i="3"/>
  <c r="K59" i="3"/>
  <c r="F59" i="3"/>
  <c r="K58" i="3"/>
  <c r="F58" i="3"/>
  <c r="K57" i="3"/>
  <c r="F57" i="3"/>
  <c r="F62" i="3" s="1"/>
  <c r="J56" i="3"/>
  <c r="I56" i="3"/>
  <c r="H56" i="3"/>
  <c r="G56" i="3"/>
  <c r="E56" i="3"/>
  <c r="D56" i="3"/>
  <c r="C56" i="3"/>
  <c r="K55" i="3"/>
  <c r="F55" i="3"/>
  <c r="K54" i="3"/>
  <c r="F54" i="3"/>
  <c r="K53" i="3"/>
  <c r="F53" i="3"/>
  <c r="K52" i="3"/>
  <c r="F52" i="3"/>
  <c r="K51" i="3"/>
  <c r="F51" i="3"/>
  <c r="K50" i="3"/>
  <c r="F50" i="3"/>
  <c r="S49" i="3"/>
  <c r="J49" i="3"/>
  <c r="I49" i="3"/>
  <c r="H49" i="3"/>
  <c r="G49" i="3"/>
  <c r="E49" i="3"/>
  <c r="D49" i="3"/>
  <c r="C49" i="3"/>
  <c r="K48" i="3"/>
  <c r="F48" i="3"/>
  <c r="K47" i="3"/>
  <c r="F47" i="3"/>
  <c r="K46" i="3"/>
  <c r="F46" i="3"/>
  <c r="K45" i="3"/>
  <c r="F45" i="3"/>
  <c r="K44" i="3"/>
  <c r="F44" i="3"/>
  <c r="K43" i="3"/>
  <c r="F43" i="3"/>
  <c r="F49" i="3" s="1"/>
  <c r="J42" i="3"/>
  <c r="I42" i="3"/>
  <c r="H42" i="3"/>
  <c r="G42" i="3"/>
  <c r="E42" i="3"/>
  <c r="D42" i="3"/>
  <c r="C42" i="3"/>
  <c r="K41" i="3"/>
  <c r="F41" i="3"/>
  <c r="K40" i="3"/>
  <c r="F40" i="3"/>
  <c r="K39" i="3"/>
  <c r="F39" i="3"/>
  <c r="K38" i="3"/>
  <c r="F38" i="3"/>
  <c r="K37" i="3"/>
  <c r="F37" i="3"/>
  <c r="F42" i="3" s="1"/>
  <c r="S36" i="3"/>
  <c r="J36" i="3"/>
  <c r="I36" i="3"/>
  <c r="H36" i="3"/>
  <c r="G36" i="3"/>
  <c r="E36" i="3"/>
  <c r="D36" i="3"/>
  <c r="C36" i="3"/>
  <c r="K35" i="3"/>
  <c r="F35" i="3"/>
  <c r="K34" i="3"/>
  <c r="F34" i="3"/>
  <c r="K33" i="3"/>
  <c r="F33" i="3"/>
  <c r="K32" i="3"/>
  <c r="F32" i="3"/>
  <c r="K31" i="3"/>
  <c r="F31" i="3"/>
  <c r="S30" i="3"/>
  <c r="J30" i="3"/>
  <c r="I30" i="3"/>
  <c r="H30" i="3"/>
  <c r="G30" i="3"/>
  <c r="E30" i="3"/>
  <c r="D30" i="3"/>
  <c r="C30" i="3"/>
  <c r="K29" i="3"/>
  <c r="K28" i="3"/>
  <c r="F28" i="3"/>
  <c r="K27" i="3"/>
  <c r="F27" i="3"/>
  <c r="K26" i="3"/>
  <c r="F26" i="3"/>
  <c r="K25" i="3"/>
  <c r="J24" i="3"/>
  <c r="I24" i="3"/>
  <c r="H24" i="3"/>
  <c r="G24" i="3"/>
  <c r="E24" i="3"/>
  <c r="D24" i="3"/>
  <c r="C24" i="3"/>
  <c r="K23" i="3"/>
  <c r="F23" i="3"/>
  <c r="K22" i="3"/>
  <c r="F22" i="3"/>
  <c r="K21" i="3"/>
  <c r="F21" i="3"/>
  <c r="K20" i="3"/>
  <c r="F20" i="3"/>
  <c r="K19" i="3"/>
  <c r="F19" i="3"/>
  <c r="S18" i="3"/>
  <c r="S91" i="3" s="1"/>
  <c r="J18" i="3"/>
  <c r="I18" i="3"/>
  <c r="H18" i="3"/>
  <c r="G18" i="3"/>
  <c r="E18" i="3"/>
  <c r="D18" i="3"/>
  <c r="C18" i="3"/>
  <c r="K17" i="3"/>
  <c r="F17" i="3"/>
  <c r="K16" i="3"/>
  <c r="F16" i="3"/>
  <c r="K15" i="3"/>
  <c r="F15" i="3"/>
  <c r="K14" i="3"/>
  <c r="F14" i="3"/>
  <c r="K13" i="3"/>
  <c r="F13" i="3"/>
  <c r="L26" i="9" l="1"/>
  <c r="F68" i="4"/>
  <c r="L68" i="4" s="1"/>
  <c r="B69" i="4"/>
  <c r="F69" i="4"/>
  <c r="L83" i="4"/>
  <c r="L36" i="4"/>
  <c r="L62" i="4"/>
  <c r="L18" i="4"/>
  <c r="K91" i="4"/>
  <c r="L76" i="4"/>
  <c r="L49" i="4"/>
  <c r="L56" i="4"/>
  <c r="L24" i="4"/>
  <c r="F76" i="3"/>
  <c r="F24" i="3"/>
  <c r="F36" i="3"/>
  <c r="F56" i="3"/>
  <c r="F83" i="3"/>
  <c r="F18" i="3"/>
  <c r="F90" i="3"/>
  <c r="F29" i="4"/>
  <c r="F30" i="4" s="1"/>
  <c r="B30" i="4"/>
  <c r="B91" i="4" s="1"/>
  <c r="L28" i="5"/>
  <c r="L27" i="10"/>
  <c r="L63" i="4"/>
  <c r="L69" i="4" s="1"/>
  <c r="K90" i="3"/>
  <c r="K83" i="3"/>
  <c r="K56" i="3"/>
  <c r="K49" i="3"/>
  <c r="K62" i="3"/>
  <c r="L48" i="3"/>
  <c r="L61" i="3"/>
  <c r="L79" i="3"/>
  <c r="L85" i="3"/>
  <c r="K24" i="3"/>
  <c r="K42" i="3"/>
  <c r="L23" i="3"/>
  <c r="L41" i="3"/>
  <c r="L53" i="3"/>
  <c r="L55" i="3"/>
  <c r="L73" i="3"/>
  <c r="L87" i="3"/>
  <c r="L82" i="3"/>
  <c r="L26" i="3"/>
  <c r="L31" i="3"/>
  <c r="K69" i="3"/>
  <c r="L13" i="3"/>
  <c r="L15" i="3"/>
  <c r="L32" i="3"/>
  <c r="L88" i="3"/>
  <c r="L81" i="3"/>
  <c r="L19" i="3"/>
  <c r="L21" i="3"/>
  <c r="L28" i="3"/>
  <c r="L39" i="3"/>
  <c r="L71" i="3"/>
  <c r="L74" i="3"/>
  <c r="K18" i="3"/>
  <c r="K36" i="3"/>
  <c r="L14" i="3"/>
  <c r="L16" i="3"/>
  <c r="C91" i="3"/>
  <c r="H91" i="3"/>
  <c r="K30" i="3"/>
  <c r="L60" i="3"/>
  <c r="L64" i="3"/>
  <c r="L67" i="3"/>
  <c r="L89" i="3"/>
  <c r="L17" i="3"/>
  <c r="L35" i="3"/>
  <c r="L47" i="3"/>
  <c r="L59" i="3"/>
  <c r="L65" i="3"/>
  <c r="L66" i="3"/>
  <c r="K76" i="3"/>
  <c r="L78" i="3"/>
  <c r="L86" i="3"/>
  <c r="L52" i="3"/>
  <c r="L45" i="3"/>
  <c r="L38" i="3"/>
  <c r="L40" i="3"/>
  <c r="L34" i="3"/>
  <c r="L27" i="3"/>
  <c r="L20" i="3"/>
  <c r="L22" i="3"/>
  <c r="D91" i="3"/>
  <c r="J91" i="3"/>
  <c r="L44" i="3"/>
  <c r="L51" i="3"/>
  <c r="I91" i="3"/>
  <c r="G91" i="3"/>
  <c r="L33" i="3"/>
  <c r="L46" i="3"/>
  <c r="L50" i="3"/>
  <c r="L56" i="3" s="1"/>
  <c r="L54" i="3"/>
  <c r="E91" i="3"/>
  <c r="L58" i="3"/>
  <c r="L72" i="3"/>
  <c r="L75" i="3"/>
  <c r="L77" i="3"/>
  <c r="L80" i="3"/>
  <c r="L84" i="3"/>
  <c r="F29" i="3"/>
  <c r="F25" i="3"/>
  <c r="B68" i="3"/>
  <c r="B69" i="3" s="1"/>
  <c r="F63" i="3"/>
  <c r="L37" i="3"/>
  <c r="L43" i="3"/>
  <c r="L57" i="3"/>
  <c r="L70" i="3"/>
  <c r="K122" i="1"/>
  <c r="K121" i="1"/>
  <c r="L49" i="3" l="1"/>
  <c r="L83" i="3"/>
  <c r="L24" i="3"/>
  <c r="L76" i="3"/>
  <c r="L90" i="3"/>
  <c r="L62" i="3"/>
  <c r="L36" i="3"/>
  <c r="L42" i="3"/>
  <c r="F30" i="3"/>
  <c r="F91" i="3" s="1"/>
  <c r="F69" i="3"/>
  <c r="L18" i="3"/>
  <c r="F68" i="3"/>
  <c r="L68" i="3" s="1"/>
  <c r="L29" i="3"/>
  <c r="L29" i="4"/>
  <c r="L30" i="4" s="1"/>
  <c r="F91" i="4"/>
  <c r="L91" i="4"/>
  <c r="K91" i="3"/>
  <c r="L63" i="3"/>
  <c r="L69" i="3" s="1"/>
  <c r="L25" i="3"/>
  <c r="K97" i="1"/>
  <c r="F97" i="1"/>
  <c r="L30" i="3" l="1"/>
  <c r="L91" i="3"/>
  <c r="B91" i="3"/>
  <c r="L97" i="1"/>
  <c r="K148" i="1"/>
  <c r="F148" i="1"/>
  <c r="K147" i="1"/>
  <c r="F147" i="1"/>
  <c r="K149" i="1"/>
  <c r="F149" i="1"/>
  <c r="K145" i="1"/>
  <c r="F145" i="1"/>
  <c r="K146" i="1"/>
  <c r="F146" i="1"/>
  <c r="K140" i="1"/>
  <c r="F140" i="1"/>
  <c r="K139" i="1"/>
  <c r="F139" i="1"/>
  <c r="K138" i="1"/>
  <c r="F138" i="1"/>
  <c r="K141" i="1"/>
  <c r="F141" i="1"/>
  <c r="K137" i="1"/>
  <c r="F137" i="1"/>
  <c r="K130" i="1"/>
  <c r="F130" i="1"/>
  <c r="K129" i="1"/>
  <c r="F129" i="1"/>
  <c r="K131" i="1"/>
  <c r="F131" i="1"/>
  <c r="K128" i="1"/>
  <c r="F128" i="1"/>
  <c r="K127" i="1"/>
  <c r="F127" i="1"/>
  <c r="K126" i="1"/>
  <c r="F126" i="1"/>
  <c r="K133" i="1"/>
  <c r="F133" i="1"/>
  <c r="K132" i="1"/>
  <c r="F132" i="1"/>
  <c r="K118" i="1"/>
  <c r="F118" i="1"/>
  <c r="K117" i="1"/>
  <c r="F117" i="1"/>
  <c r="K116" i="1"/>
  <c r="F116" i="1"/>
  <c r="K115" i="1"/>
  <c r="F115" i="1"/>
  <c r="K120" i="1"/>
  <c r="F120" i="1"/>
  <c r="K119" i="1"/>
  <c r="F119" i="1"/>
  <c r="K107" i="1"/>
  <c r="F107" i="1"/>
  <c r="K106" i="1"/>
  <c r="F106" i="1"/>
  <c r="K109" i="1"/>
  <c r="F109" i="1"/>
  <c r="K108" i="1"/>
  <c r="F108" i="1"/>
  <c r="K111" i="1"/>
  <c r="F111" i="1"/>
  <c r="K110" i="1"/>
  <c r="F110" i="1"/>
  <c r="K104" i="1"/>
  <c r="F104" i="1"/>
  <c r="K105" i="1"/>
  <c r="F105" i="1"/>
  <c r="K95" i="1"/>
  <c r="F95" i="1"/>
  <c r="K94" i="1"/>
  <c r="F94" i="1"/>
  <c r="K93" i="1"/>
  <c r="F93" i="1"/>
  <c r="K92" i="1"/>
  <c r="F92" i="1"/>
  <c r="K98" i="1"/>
  <c r="F98" i="1"/>
  <c r="K96" i="1"/>
  <c r="F96" i="1"/>
  <c r="K100" i="1"/>
  <c r="F100" i="1"/>
  <c r="K99" i="1"/>
  <c r="F99" i="1"/>
  <c r="F113" i="1" l="1"/>
  <c r="F102" i="1"/>
  <c r="F143" i="1"/>
  <c r="F135" i="1"/>
  <c r="F151" i="1"/>
  <c r="L99" i="1"/>
  <c r="L92" i="1"/>
  <c r="L140" i="1"/>
  <c r="L147" i="1"/>
  <c r="L141" i="1"/>
  <c r="L148" i="1"/>
  <c r="L145" i="1"/>
  <c r="L98" i="1"/>
  <c r="L111" i="1"/>
  <c r="L146" i="1"/>
  <c r="L149" i="1"/>
  <c r="L139" i="1"/>
  <c r="L138" i="1"/>
  <c r="L130" i="1"/>
  <c r="L137" i="1"/>
  <c r="L132" i="1"/>
  <c r="L128" i="1"/>
  <c r="L126" i="1"/>
  <c r="L129" i="1"/>
  <c r="L133" i="1"/>
  <c r="L131" i="1"/>
  <c r="L127" i="1"/>
  <c r="L105" i="1"/>
  <c r="L108" i="1"/>
  <c r="L100" i="1"/>
  <c r="L93" i="1"/>
  <c r="L109" i="1"/>
  <c r="L116" i="1"/>
  <c r="L95" i="1"/>
  <c r="L96" i="1"/>
  <c r="L94" i="1"/>
  <c r="L115" i="1"/>
  <c r="L119" i="1"/>
  <c r="L117" i="1"/>
  <c r="L120" i="1"/>
  <c r="L118" i="1"/>
  <c r="L107" i="1"/>
  <c r="L110" i="1"/>
  <c r="L106" i="1"/>
  <c r="L104" i="1"/>
  <c r="L113" i="1" s="1"/>
  <c r="L135" i="1" l="1"/>
  <c r="L102" i="1"/>
  <c r="L143" i="1"/>
  <c r="L151" i="1"/>
  <c r="K83" i="1"/>
  <c r="F83" i="1"/>
  <c r="K82" i="1"/>
  <c r="F82" i="1"/>
  <c r="K84" i="1"/>
  <c r="F84" i="1"/>
  <c r="K81" i="1"/>
  <c r="F81" i="1"/>
  <c r="K80" i="1"/>
  <c r="F80" i="1"/>
  <c r="K86" i="1"/>
  <c r="F86" i="1"/>
  <c r="K85" i="1"/>
  <c r="F85" i="1"/>
  <c r="K87" i="1"/>
  <c r="F87" i="1"/>
  <c r="K79" i="1"/>
  <c r="F79" i="1"/>
  <c r="K88" i="1"/>
  <c r="F88" i="1"/>
  <c r="K74" i="1"/>
  <c r="F74" i="1"/>
  <c r="K66" i="1"/>
  <c r="F66" i="1"/>
  <c r="K63" i="1"/>
  <c r="F63" i="1"/>
  <c r="K64" i="1"/>
  <c r="F64" i="1"/>
  <c r="K62" i="1"/>
  <c r="F62" i="1"/>
  <c r="K65" i="1"/>
  <c r="F65" i="1"/>
  <c r="K72" i="1"/>
  <c r="F72" i="1"/>
  <c r="K71" i="1"/>
  <c r="F71" i="1"/>
  <c r="K70" i="1"/>
  <c r="F70" i="1"/>
  <c r="K73" i="1"/>
  <c r="F73" i="1"/>
  <c r="K75" i="1"/>
  <c r="F75" i="1"/>
  <c r="K53" i="1"/>
  <c r="F53" i="1"/>
  <c r="K52" i="1"/>
  <c r="F52" i="1"/>
  <c r="K51" i="1"/>
  <c r="F51" i="1"/>
  <c r="K56" i="1"/>
  <c r="F56" i="1"/>
  <c r="K55" i="1"/>
  <c r="F55" i="1"/>
  <c r="K54" i="1"/>
  <c r="F54" i="1"/>
  <c r="K57" i="1"/>
  <c r="F57" i="1"/>
  <c r="K50" i="1"/>
  <c r="F50" i="1"/>
  <c r="K58" i="1"/>
  <c r="F58" i="1"/>
  <c r="K45" i="1"/>
  <c r="F45" i="1"/>
  <c r="K43" i="1"/>
  <c r="F43" i="1"/>
  <c r="K42" i="1"/>
  <c r="F42" i="1"/>
  <c r="F60" i="1" l="1"/>
  <c r="F90" i="1"/>
  <c r="F77" i="1"/>
  <c r="F68" i="1"/>
  <c r="L75" i="1"/>
  <c r="L88" i="1"/>
  <c r="L80" i="1"/>
  <c r="L83" i="1"/>
  <c r="L82" i="1"/>
  <c r="L84" i="1"/>
  <c r="L85" i="1"/>
  <c r="L86" i="1"/>
  <c r="L87" i="1"/>
  <c r="L81" i="1"/>
  <c r="L71" i="1"/>
  <c r="L79" i="1"/>
  <c r="L70" i="1"/>
  <c r="L77" i="1" s="1"/>
  <c r="L74" i="1"/>
  <c r="L72" i="1"/>
  <c r="L64" i="1"/>
  <c r="L65" i="1"/>
  <c r="L66" i="1"/>
  <c r="L63" i="1"/>
  <c r="L62" i="1"/>
  <c r="L58" i="1"/>
  <c r="L53" i="1"/>
  <c r="L73" i="1"/>
  <c r="L55" i="1"/>
  <c r="L51" i="1"/>
  <c r="L50" i="1"/>
  <c r="L54" i="1"/>
  <c r="L56" i="1"/>
  <c r="L52" i="1"/>
  <c r="L57" i="1"/>
  <c r="L45" i="1"/>
  <c r="L42" i="1"/>
  <c r="L43" i="1"/>
  <c r="L68" i="1" l="1"/>
  <c r="L90" i="1"/>
  <c r="L60" i="1"/>
  <c r="K41" i="1"/>
  <c r="F41" i="1"/>
  <c r="K44" i="1"/>
  <c r="F44" i="1"/>
  <c r="K46" i="1"/>
  <c r="F46" i="1"/>
  <c r="K35" i="1"/>
  <c r="F35" i="1"/>
  <c r="K31" i="1"/>
  <c r="F31" i="1"/>
  <c r="K30" i="1"/>
  <c r="F30" i="1"/>
  <c r="K29" i="1"/>
  <c r="F29" i="1"/>
  <c r="K34" i="1"/>
  <c r="F34" i="1"/>
  <c r="K33" i="1"/>
  <c r="F33" i="1"/>
  <c r="K32" i="1"/>
  <c r="F32" i="1"/>
  <c r="K28" i="1"/>
  <c r="F28" i="1"/>
  <c r="K36" i="1"/>
  <c r="F36" i="1"/>
  <c r="K37" i="1"/>
  <c r="F37" i="1"/>
  <c r="L30" i="1" l="1"/>
  <c r="L34" i="1"/>
  <c r="L35" i="1"/>
  <c r="L28" i="1"/>
  <c r="L29" i="1"/>
  <c r="L33" i="1"/>
  <c r="L31" i="1"/>
  <c r="L44" i="1"/>
  <c r="L32" i="1"/>
  <c r="L46" i="1"/>
  <c r="L41" i="1"/>
  <c r="L37" i="1"/>
  <c r="L36" i="1"/>
  <c r="J151" i="1"/>
  <c r="I151" i="1"/>
  <c r="H151" i="1"/>
  <c r="G151" i="1"/>
  <c r="K150" i="1"/>
  <c r="F150" i="1"/>
  <c r="K144" i="1"/>
  <c r="F144" i="1"/>
  <c r="J143" i="1"/>
  <c r="I143" i="1"/>
  <c r="H143" i="1"/>
  <c r="G143" i="1"/>
  <c r="K142" i="1"/>
  <c r="F142" i="1"/>
  <c r="K136" i="1"/>
  <c r="F136" i="1"/>
  <c r="J135" i="1"/>
  <c r="I135" i="1"/>
  <c r="H135" i="1"/>
  <c r="G135" i="1"/>
  <c r="K134" i="1"/>
  <c r="F134" i="1"/>
  <c r="K125" i="1"/>
  <c r="F125" i="1"/>
  <c r="J124" i="1"/>
  <c r="I124" i="1"/>
  <c r="H124" i="1"/>
  <c r="G124" i="1"/>
  <c r="K123" i="1"/>
  <c r="K114" i="1"/>
  <c r="J113" i="1"/>
  <c r="I113" i="1"/>
  <c r="H113" i="1"/>
  <c r="G113" i="1"/>
  <c r="K112" i="1"/>
  <c r="F112" i="1"/>
  <c r="K103" i="1"/>
  <c r="F103" i="1"/>
  <c r="J102" i="1"/>
  <c r="I102" i="1"/>
  <c r="H102" i="1"/>
  <c r="G102" i="1"/>
  <c r="K101" i="1"/>
  <c r="F101" i="1"/>
  <c r="K91" i="1"/>
  <c r="F91" i="1"/>
  <c r="J152" i="1" l="1"/>
  <c r="H152" i="1"/>
  <c r="I152" i="1"/>
  <c r="F122" i="1"/>
  <c r="L122" i="1" s="1"/>
  <c r="F114" i="1"/>
  <c r="L112" i="1"/>
  <c r="K151" i="1"/>
  <c r="K113" i="1"/>
  <c r="L134" i="1"/>
  <c r="K143" i="1"/>
  <c r="K135" i="1"/>
  <c r="K102" i="1"/>
  <c r="L101" i="1"/>
  <c r="K124" i="1"/>
  <c r="L142" i="1"/>
  <c r="L150" i="1"/>
  <c r="L91" i="1"/>
  <c r="L125" i="1"/>
  <c r="L103" i="1"/>
  <c r="L136" i="1"/>
  <c r="L144" i="1"/>
  <c r="J90" i="1"/>
  <c r="I90" i="1"/>
  <c r="H90" i="1"/>
  <c r="G90" i="1"/>
  <c r="K89" i="1"/>
  <c r="F89" i="1"/>
  <c r="K78" i="1"/>
  <c r="F78" i="1"/>
  <c r="J77" i="1"/>
  <c r="I77" i="1"/>
  <c r="H77" i="1"/>
  <c r="G77" i="1"/>
  <c r="K76" i="1"/>
  <c r="F76" i="1"/>
  <c r="K69" i="1"/>
  <c r="F69" i="1"/>
  <c r="J68" i="1"/>
  <c r="I68" i="1"/>
  <c r="H68" i="1"/>
  <c r="G68" i="1"/>
  <c r="K67" i="1"/>
  <c r="F67" i="1"/>
  <c r="K61" i="1"/>
  <c r="F61" i="1"/>
  <c r="J60" i="1"/>
  <c r="I60" i="1"/>
  <c r="H60" i="1"/>
  <c r="G60" i="1"/>
  <c r="K59" i="1"/>
  <c r="K49" i="1"/>
  <c r="J48" i="1"/>
  <c r="I48" i="1"/>
  <c r="H48" i="1"/>
  <c r="G48" i="1"/>
  <c r="K47" i="1"/>
  <c r="F47" i="1"/>
  <c r="F48" i="1" s="1"/>
  <c r="K40" i="1"/>
  <c r="F40" i="1"/>
  <c r="J39" i="1"/>
  <c r="I39" i="1"/>
  <c r="H39" i="1"/>
  <c r="G39" i="1"/>
  <c r="G152" i="1" s="1"/>
  <c r="K38" i="1"/>
  <c r="F38" i="1"/>
  <c r="K24" i="1"/>
  <c r="F24" i="1"/>
  <c r="F39" i="1" s="1"/>
  <c r="F121" i="1" l="1"/>
  <c r="F123" i="1"/>
  <c r="L123" i="1" s="1"/>
  <c r="L114" i="1"/>
  <c r="L38" i="1"/>
  <c r="L76" i="1"/>
  <c r="K68" i="1"/>
  <c r="K48" i="1"/>
  <c r="K77" i="1"/>
  <c r="K60" i="1"/>
  <c r="L67" i="1"/>
  <c r="L89" i="1"/>
  <c r="L78" i="1"/>
  <c r="K39" i="1"/>
  <c r="L47" i="1"/>
  <c r="L48" i="1" s="1"/>
  <c r="L61" i="1"/>
  <c r="F49" i="1"/>
  <c r="B59" i="1"/>
  <c r="L24" i="1"/>
  <c r="K90" i="1"/>
  <c r="L40" i="1"/>
  <c r="L69" i="1"/>
  <c r="K152" i="1" l="1"/>
  <c r="L121" i="1"/>
  <c r="L124" i="1" s="1"/>
  <c r="F124" i="1"/>
  <c r="F152" i="1" s="1"/>
  <c r="L39" i="1"/>
  <c r="L152" i="1" s="1"/>
  <c r="F59" i="1"/>
  <c r="L59" i="1" s="1"/>
  <c r="L49" i="1"/>
</calcChain>
</file>

<file path=xl/sharedStrings.xml><?xml version="1.0" encoding="utf-8"?>
<sst xmlns="http://schemas.openxmlformats.org/spreadsheetml/2006/main" count="903" uniqueCount="174">
  <si>
    <t>(1)   Retención/Contribución (especificar):</t>
  </si>
  <si>
    <t xml:space="preserve">(3) Saldo inicial: </t>
  </si>
  <si>
    <t xml:space="preserve"> (2)  Cuenta Contable:</t>
  </si>
  <si>
    <t>(4) Saldo final:</t>
  </si>
  <si>
    <t>(5)</t>
  </si>
  <si>
    <t>(6)</t>
  </si>
  <si>
    <t xml:space="preserve">          (7)              (En caso de que aplique)</t>
  </si>
  <si>
    <t>(8)</t>
  </si>
  <si>
    <t>(9)</t>
  </si>
  <si>
    <t>(10)</t>
  </si>
  <si>
    <t>(11)</t>
  </si>
  <si>
    <t>Monto retenido en el mes</t>
  </si>
  <si>
    <t>Total 
retenido en el periodo</t>
  </si>
  <si>
    <t xml:space="preserve">Acreditamiento del
Subsidio para el empleo </t>
  </si>
  <si>
    <t>Total
 subsidio para el empleo acreditado</t>
  </si>
  <si>
    <r>
      <t xml:space="preserve">Cantidad a cargo
</t>
    </r>
    <r>
      <rPr>
        <sz val="9"/>
        <rFont val="Arial"/>
        <family val="2"/>
      </rPr>
      <t>(5) - (6)</t>
    </r>
  </si>
  <si>
    <t>Datos del pago</t>
  </si>
  <si>
    <t>Póliza contable por el registro del entero</t>
  </si>
  <si>
    <t>Fecha de presentación</t>
  </si>
  <si>
    <t xml:space="preserve">Tipo </t>
  </si>
  <si>
    <t>Institución bancaria</t>
  </si>
  <si>
    <t>Número de cuenta</t>
  </si>
  <si>
    <t>No. cheque o transferencia</t>
  </si>
  <si>
    <t>Monto del pago</t>
  </si>
  <si>
    <t>Ramo 28 Part. Fed.</t>
  </si>
  <si>
    <t>Ramo 33
 FISM-DF</t>
  </si>
  <si>
    <t>Ramo 33 
FORTAMUN-DF</t>
  </si>
  <si>
    <t>Otros (especificar)</t>
  </si>
  <si>
    <t>Normal</t>
  </si>
  <si>
    <t>Complementaria</t>
  </si>
  <si>
    <t>Fecha</t>
  </si>
  <si>
    <t>No. de Póliza</t>
  </si>
  <si>
    <t>Enero</t>
  </si>
  <si>
    <t>Subtotales</t>
  </si>
  <si>
    <t>Febrero</t>
  </si>
  <si>
    <t>Marzo</t>
  </si>
  <si>
    <t>Abril</t>
  </si>
  <si>
    <t>Mayo</t>
  </si>
  <si>
    <t>Junio</t>
  </si>
  <si>
    <t>Total</t>
  </si>
  <si>
    <t>Formato IG-7</t>
  </si>
  <si>
    <t>Mes</t>
  </si>
  <si>
    <t>Julio</t>
  </si>
  <si>
    <t>Agosto</t>
  </si>
  <si>
    <t>Septiembre</t>
  </si>
  <si>
    <t>Octubre</t>
  </si>
  <si>
    <t>Noviembre</t>
  </si>
  <si>
    <t>Diciembre</t>
  </si>
  <si>
    <t>Municipio:  BENITO JUAREZ, GRO.</t>
  </si>
  <si>
    <t>Concentrado de Retenciones y Contribuciones por pagar, del 01 de Enero al 31 de Diciembre de 2022.</t>
  </si>
  <si>
    <t>2 1 1 7 1 12 31111 6 M15 00001 0002 0001</t>
  </si>
  <si>
    <t>ISR RETENIDO POR SUELDOS Y SALARIOS</t>
  </si>
  <si>
    <t>N</t>
  </si>
  <si>
    <t>SANTANDER SA</t>
  </si>
  <si>
    <t>18-00019502-3</t>
  </si>
  <si>
    <t>T-351118392</t>
  </si>
  <si>
    <t>E4-10</t>
  </si>
  <si>
    <t>E6-62</t>
  </si>
  <si>
    <t>SN</t>
  </si>
  <si>
    <t>36446854</t>
  </si>
  <si>
    <t>E4-4</t>
  </si>
  <si>
    <t>E4-5</t>
  </si>
  <si>
    <t>36446948</t>
  </si>
  <si>
    <t>E6-152</t>
  </si>
  <si>
    <t>E6-63</t>
  </si>
  <si>
    <t>38416</t>
  </si>
  <si>
    <t>57403</t>
  </si>
  <si>
    <t>E4-99</t>
  </si>
  <si>
    <t>09115</t>
  </si>
  <si>
    <t>E4-100</t>
  </si>
  <si>
    <t>8024967</t>
  </si>
  <si>
    <t>E4-123</t>
  </si>
  <si>
    <t>38257030</t>
  </si>
  <si>
    <t>E6-99</t>
  </si>
  <si>
    <t>E4-29</t>
  </si>
  <si>
    <t>2 1 1 7 1 12 31111 6 M15 00001 0003 0001</t>
  </si>
  <si>
    <t>2 1 1 7 1 12 31111 6 M15 00003 0002 0001</t>
  </si>
  <si>
    <t>FORTAMUN</t>
  </si>
  <si>
    <t>FAISM</t>
  </si>
  <si>
    <t>2 1 1 7 1 12 31111 6 M15 00003 0003 0001</t>
  </si>
  <si>
    <t>GASTO CORRIENTE</t>
  </si>
  <si>
    <t>2 1 1 7 9 12 31111 6 M15 00001 0003 0001 0002</t>
  </si>
  <si>
    <t>ISSSPEG</t>
  </si>
  <si>
    <t>E2-42</t>
  </si>
  <si>
    <t>208</t>
  </si>
  <si>
    <t>E6-15</t>
  </si>
  <si>
    <t>E6-19</t>
  </si>
  <si>
    <t>5764907</t>
  </si>
  <si>
    <t>E6-80</t>
  </si>
  <si>
    <t>E6-33</t>
  </si>
  <si>
    <t>2766111</t>
  </si>
  <si>
    <t>2 1 1 7 9 12 31111 6 M15 00001 0003 0001 0003</t>
  </si>
  <si>
    <t>CUOTA SINDICAL</t>
  </si>
  <si>
    <t>E2-49</t>
  </si>
  <si>
    <t>00442</t>
  </si>
  <si>
    <t>E6-87</t>
  </si>
  <si>
    <t>00648</t>
  </si>
  <si>
    <t>E2-70</t>
  </si>
  <si>
    <t>2 1 1 7 9 12 31111 6 M15 00001 0003 0002 0002</t>
  </si>
  <si>
    <t>15% CONTRIBUCION ESTATAL</t>
  </si>
  <si>
    <t>2 1 1 7 9 12 31111 6 M15 00001 0003 0002 0003</t>
  </si>
  <si>
    <t>10% ADMINISTRACION DEL REGISTRO CIVIL</t>
  </si>
  <si>
    <t>2 1 1 7 9 12 31111 6 M15 00001 0003 0002 0004</t>
  </si>
  <si>
    <t>15% PRO EDUC. Y ASISTENCIA SOCIAL (APLIC. AL REG. CIVIL)</t>
  </si>
  <si>
    <t>2 1 1 7 9 12 31111 6 M15 00001 0003 0002 0005</t>
  </si>
  <si>
    <t>15% PRO CAMINOS  (APLIC. AL REG. CIVIL)</t>
  </si>
  <si>
    <t>2 1 1 7 9 12 31111 6 M15 00001 0003 0002 0006</t>
  </si>
  <si>
    <t>15% PRO TURISMO  (APLIC. AL REG. CIVIL)</t>
  </si>
  <si>
    <t>2 1 1 7 9 12 31111 6 M15 00001 0003 0002 0007</t>
  </si>
  <si>
    <t>15% PRO RECUPERACION ECOLOGICA  (APLIC. AL REG. CIVIL)</t>
  </si>
  <si>
    <t>2 1 1 7 9 12 31111 6 M15 00002 0003 0001</t>
  </si>
  <si>
    <t>5% AL MILLAR DE INSPECCION Y VIGILANCIA</t>
  </si>
  <si>
    <t>2 1 1 7 1 12 31111 6 M15 00002 0002 0001</t>
  </si>
  <si>
    <t>E2-11</t>
  </si>
  <si>
    <t>E2-12</t>
  </si>
  <si>
    <t>E2-13</t>
  </si>
  <si>
    <t>BBVA BANCOMER</t>
  </si>
  <si>
    <t>94286</t>
  </si>
  <si>
    <t>E6-28</t>
  </si>
  <si>
    <t>18-00021025-2</t>
  </si>
  <si>
    <t>40049</t>
  </si>
  <si>
    <t>E6-97</t>
  </si>
  <si>
    <t>94287</t>
  </si>
  <si>
    <t>E6-29</t>
  </si>
  <si>
    <t>94288</t>
  </si>
  <si>
    <t>E6-30</t>
  </si>
  <si>
    <t>94289</t>
  </si>
  <si>
    <t>E6-31</t>
  </si>
  <si>
    <t>94290</t>
  </si>
  <si>
    <t>E6-32</t>
  </si>
  <si>
    <t>894291</t>
  </si>
  <si>
    <t>894292</t>
  </si>
  <si>
    <t>E6-34</t>
  </si>
  <si>
    <t>E6-35</t>
  </si>
  <si>
    <t>E6-36</t>
  </si>
  <si>
    <t>E6-37</t>
  </si>
  <si>
    <t>E6-38</t>
  </si>
  <si>
    <t>E6-40</t>
  </si>
  <si>
    <t>E6-39</t>
  </si>
  <si>
    <t>E6-41</t>
  </si>
  <si>
    <t>E6-42</t>
  </si>
  <si>
    <t>E6-43</t>
  </si>
  <si>
    <t>E6-44</t>
  </si>
  <si>
    <t>E6-45</t>
  </si>
  <si>
    <t>E6-46</t>
  </si>
  <si>
    <t>E6-47</t>
  </si>
  <si>
    <t>E6-48</t>
  </si>
  <si>
    <t>E6-49</t>
  </si>
  <si>
    <t>E6-50</t>
  </si>
  <si>
    <t>E6-51</t>
  </si>
  <si>
    <t>E6-52</t>
  </si>
  <si>
    <t>E6-53</t>
  </si>
  <si>
    <t>E6-54</t>
  </si>
  <si>
    <t>E6-55</t>
  </si>
  <si>
    <t>E6-56</t>
  </si>
  <si>
    <t>E6-57</t>
  </si>
  <si>
    <t>E6-58</t>
  </si>
  <si>
    <t>E6-59</t>
  </si>
  <si>
    <t>E6-60</t>
  </si>
  <si>
    <t>E6-61</t>
  </si>
  <si>
    <t>E6-64</t>
  </si>
  <si>
    <t>E6-65</t>
  </si>
  <si>
    <t>E6-66</t>
  </si>
  <si>
    <t>E6-67</t>
  </si>
  <si>
    <t>E6-68</t>
  </si>
  <si>
    <t>DGE-20</t>
  </si>
  <si>
    <t>DGE-21</t>
  </si>
  <si>
    <t>DGE-27</t>
  </si>
  <si>
    <t>DGE-28</t>
  </si>
  <si>
    <t>EDGE-29</t>
  </si>
  <si>
    <t>DGE-22</t>
  </si>
  <si>
    <t>E2-16</t>
  </si>
  <si>
    <t>E6-7</t>
  </si>
  <si>
    <t>18-00020015-1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</si>
</sst>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36"/>
      <color rgb="FFFF0000"/>
      <name val="Arial Black"/>
      <family val="2"/>
    </font>
    <font>
      <sz val="10"/>
      <color rgb="FFFF0000"/>
      <name val="Arial Black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name val="Arial"/>
      <family val="2"/>
    </font>
    <font>
      <b/>
      <sz val="22"/>
      <name val="Arial"/>
      <family val="2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3">
    <xf numFmtId="0" fontId="0" fillId="0" borderId="0" xfId="0"/>
    <xf numFmtId="0" fontId="4" fillId="0" borderId="0" xfId="1" applyFont="1" applyAlignment="1" applyProtection="1">
      <alignment vertical="center"/>
      <protection locked="0"/>
    </xf>
    <xf numFmtId="0" fontId="1" fillId="0" borderId="0" xfId="1" applyProtection="1"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1" fillId="0" borderId="0" xfId="1" applyFill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4" applyFont="1" applyBorder="1" applyAlignment="1">
      <alignment horizontal="right"/>
    </xf>
    <xf numFmtId="0" fontId="2" fillId="0" borderId="0" xfId="4" quotePrefix="1" applyFont="1" applyAlignment="1">
      <alignment horizontal="left" vertical="top"/>
    </xf>
    <xf numFmtId="0" fontId="1" fillId="0" borderId="0" xfId="4" applyBorder="1" applyAlignment="1">
      <alignment wrapText="1"/>
    </xf>
    <xf numFmtId="0" fontId="1" fillId="0" borderId="0" xfId="4" quotePrefix="1" applyAlignment="1">
      <alignment horizontal="center" wrapText="1"/>
    </xf>
    <xf numFmtId="0" fontId="1" fillId="0" borderId="0" xfId="4" applyFont="1" applyBorder="1" applyAlignment="1"/>
    <xf numFmtId="0" fontId="1" fillId="0" borderId="0" xfId="4" applyFont="1" applyBorder="1" applyAlignment="1">
      <alignment horizontal="left"/>
    </xf>
    <xf numFmtId="43" fontId="0" fillId="0" borderId="0" xfId="5" quotePrefix="1" applyFont="1" applyAlignment="1">
      <alignment horizontal="right" wrapText="1"/>
    </xf>
    <xf numFmtId="0" fontId="1" fillId="0" borderId="0" xfId="4"/>
    <xf numFmtId="0" fontId="1" fillId="0" borderId="0" xfId="4" applyBorder="1"/>
    <xf numFmtId="43" fontId="0" fillId="0" borderId="3" xfId="6" applyFont="1" applyFill="1" applyBorder="1" applyAlignment="1">
      <alignment wrapText="1"/>
    </xf>
    <xf numFmtId="43" fontId="0" fillId="0" borderId="4" xfId="6" applyFont="1" applyFill="1" applyBorder="1" applyAlignment="1">
      <alignment wrapText="1"/>
    </xf>
    <xf numFmtId="0" fontId="1" fillId="0" borderId="3" xfId="4" applyFill="1" applyBorder="1" applyAlignment="1">
      <alignment wrapText="1"/>
    </xf>
    <xf numFmtId="43" fontId="0" fillId="0" borderId="5" xfId="6" applyFont="1" applyFill="1" applyBorder="1" applyAlignment="1">
      <alignment wrapText="1"/>
    </xf>
    <xf numFmtId="43" fontId="0" fillId="0" borderId="6" xfId="6" applyFont="1" applyFill="1" applyBorder="1" applyAlignment="1">
      <alignment wrapText="1"/>
    </xf>
    <xf numFmtId="43" fontId="0" fillId="0" borderId="3" xfId="5" applyFont="1" applyFill="1" applyBorder="1" applyAlignment="1">
      <alignment wrapText="1"/>
    </xf>
    <xf numFmtId="43" fontId="1" fillId="0" borderId="4" xfId="6" applyFont="1" applyFill="1" applyBorder="1" applyAlignment="1">
      <alignment wrapText="1"/>
    </xf>
    <xf numFmtId="43" fontId="1" fillId="0" borderId="3" xfId="6" applyFont="1" applyFill="1" applyBorder="1" applyAlignment="1">
      <alignment wrapText="1"/>
    </xf>
    <xf numFmtId="0" fontId="1" fillId="0" borderId="0" xfId="1" applyFill="1" applyBorder="1" applyProtection="1">
      <protection locked="0"/>
    </xf>
    <xf numFmtId="43" fontId="1" fillId="0" borderId="7" xfId="6" applyFont="1" applyFill="1" applyBorder="1" applyAlignment="1">
      <alignment wrapText="1"/>
    </xf>
    <xf numFmtId="43" fontId="1" fillId="0" borderId="8" xfId="6" applyFont="1" applyFill="1" applyBorder="1" applyAlignment="1">
      <alignment wrapText="1"/>
    </xf>
    <xf numFmtId="43" fontId="0" fillId="0" borderId="8" xfId="5" applyFont="1" applyFill="1" applyBorder="1" applyAlignment="1">
      <alignment wrapText="1"/>
    </xf>
    <xf numFmtId="0" fontId="8" fillId="0" borderId="0" xfId="1" applyFont="1" applyProtection="1">
      <protection locked="0"/>
    </xf>
    <xf numFmtId="0" fontId="12" fillId="0" borderId="0" xfId="1" applyFont="1" applyProtection="1">
      <protection locked="0"/>
    </xf>
    <xf numFmtId="0" fontId="13" fillId="0" borderId="0" xfId="1" applyFont="1" applyFill="1" applyProtection="1">
      <protection locked="0"/>
    </xf>
    <xf numFmtId="0" fontId="8" fillId="0" borderId="0" xfId="1" applyFont="1" applyBorder="1" applyProtection="1"/>
    <xf numFmtId="0" fontId="12" fillId="0" borderId="0" xfId="1" applyFont="1" applyBorder="1" applyProtection="1"/>
    <xf numFmtId="0" fontId="13" fillId="0" borderId="0" xfId="1" applyFont="1" applyFill="1" applyBorder="1" applyProtection="1"/>
    <xf numFmtId="0" fontId="13" fillId="0" borderId="0" xfId="1" applyFont="1" applyProtection="1">
      <protection locked="0"/>
    </xf>
    <xf numFmtId="0" fontId="7" fillId="0" borderId="0" xfId="2" applyFont="1" applyBorder="1" applyAlignment="1" applyProtection="1">
      <alignment vertical="center" wrapText="1"/>
    </xf>
    <xf numFmtId="0" fontId="9" fillId="3" borderId="9" xfId="4" applyFont="1" applyFill="1" applyBorder="1" applyAlignment="1">
      <alignment horizontal="center" vertical="center" wrapText="1"/>
    </xf>
    <xf numFmtId="0" fontId="9" fillId="3" borderId="9" xfId="4" applyFont="1" applyFill="1" applyBorder="1" applyAlignment="1">
      <alignment horizontal="center" vertical="center"/>
    </xf>
    <xf numFmtId="0" fontId="1" fillId="0" borderId="11" xfId="4" applyFill="1" applyBorder="1" applyAlignment="1">
      <alignment vertical="center"/>
    </xf>
    <xf numFmtId="0" fontId="1" fillId="0" borderId="13" xfId="4" applyFill="1" applyBorder="1" applyAlignment="1">
      <alignment vertical="center"/>
    </xf>
    <xf numFmtId="0" fontId="1" fillId="0" borderId="14" xfId="4" applyFill="1" applyBorder="1" applyAlignment="1">
      <alignment vertical="center"/>
    </xf>
    <xf numFmtId="0" fontId="9" fillId="0" borderId="15" xfId="4" applyFont="1" applyFill="1" applyBorder="1" applyAlignment="1">
      <alignment vertical="center" wrapText="1"/>
    </xf>
    <xf numFmtId="43" fontId="0" fillId="0" borderId="16" xfId="5" applyFont="1" applyFill="1" applyBorder="1" applyAlignment="1">
      <alignment wrapText="1"/>
    </xf>
    <xf numFmtId="0" fontId="1" fillId="0" borderId="16" xfId="4" applyFill="1" applyBorder="1" applyAlignment="1">
      <alignment wrapText="1"/>
    </xf>
    <xf numFmtId="0" fontId="1" fillId="0" borderId="18" xfId="4" applyFill="1" applyBorder="1" applyAlignment="1">
      <alignment vertical="center"/>
    </xf>
    <xf numFmtId="0" fontId="9" fillId="0" borderId="19" xfId="4" applyFont="1" applyFill="1" applyBorder="1" applyAlignment="1">
      <alignment horizontal="center" vertical="center" wrapText="1"/>
    </xf>
    <xf numFmtId="43" fontId="0" fillId="0" borderId="21" xfId="5" applyFont="1" applyFill="1" applyBorder="1" applyAlignment="1">
      <alignment wrapText="1"/>
    </xf>
    <xf numFmtId="43" fontId="0" fillId="0" borderId="22" xfId="6" applyFont="1" applyFill="1" applyBorder="1" applyAlignment="1">
      <alignment wrapText="1"/>
    </xf>
    <xf numFmtId="43" fontId="0" fillId="0" borderId="21" xfId="6" applyFont="1" applyFill="1" applyBorder="1" applyAlignment="1">
      <alignment wrapText="1"/>
    </xf>
    <xf numFmtId="0" fontId="1" fillId="0" borderId="21" xfId="4" applyFill="1" applyBorder="1" applyAlignment="1">
      <alignment wrapText="1"/>
    </xf>
    <xf numFmtId="0" fontId="1" fillId="0" borderId="23" xfId="4" applyFill="1" applyBorder="1" applyAlignment="1">
      <alignment vertical="center"/>
    </xf>
    <xf numFmtId="43" fontId="1" fillId="0" borderId="24" xfId="6" applyFont="1" applyFill="1" applyBorder="1" applyAlignment="1">
      <alignment wrapText="1"/>
    </xf>
    <xf numFmtId="0" fontId="1" fillId="0" borderId="20" xfId="4" applyFill="1" applyBorder="1" applyAlignment="1">
      <alignment wrapText="1"/>
    </xf>
    <xf numFmtId="0" fontId="1" fillId="0" borderId="12" xfId="4" applyFill="1" applyBorder="1" applyAlignment="1">
      <alignment wrapText="1"/>
    </xf>
    <xf numFmtId="0" fontId="1" fillId="0" borderId="19" xfId="4" applyFill="1" applyBorder="1" applyAlignment="1">
      <alignment wrapText="1"/>
    </xf>
    <xf numFmtId="0" fontId="1" fillId="0" borderId="10" xfId="4" applyFill="1" applyBorder="1" applyAlignment="1">
      <alignment wrapText="1"/>
    </xf>
    <xf numFmtId="0" fontId="1" fillId="0" borderId="15" xfId="4" applyFill="1" applyBorder="1" applyAlignment="1">
      <alignment wrapText="1"/>
    </xf>
    <xf numFmtId="43" fontId="1" fillId="0" borderId="25" xfId="6" applyFont="1" applyFill="1" applyBorder="1" applyAlignment="1">
      <alignment wrapText="1"/>
    </xf>
    <xf numFmtId="43" fontId="1" fillId="0" borderId="26" xfId="6" applyFont="1" applyFill="1" applyBorder="1" applyAlignment="1">
      <alignment wrapText="1"/>
    </xf>
    <xf numFmtId="0" fontId="9" fillId="3" borderId="9" xfId="4" applyFont="1" applyFill="1" applyBorder="1" applyAlignment="1">
      <alignment horizontal="center" wrapText="1"/>
    </xf>
    <xf numFmtId="43" fontId="1" fillId="0" borderId="23" xfId="6" applyFont="1" applyFill="1" applyBorder="1" applyAlignment="1">
      <alignment wrapText="1"/>
    </xf>
    <xf numFmtId="43" fontId="1" fillId="0" borderId="13" xfId="6" applyFont="1" applyFill="1" applyBorder="1" applyAlignment="1">
      <alignment wrapText="1"/>
    </xf>
    <xf numFmtId="43" fontId="1" fillId="0" borderId="18" xfId="6" applyFont="1" applyFill="1" applyBorder="1" applyAlignment="1">
      <alignment wrapText="1"/>
    </xf>
    <xf numFmtId="43" fontId="0" fillId="0" borderId="27" xfId="5" applyFont="1" applyFill="1" applyBorder="1" applyAlignment="1">
      <alignment horizontal="center" vertical="center" wrapText="1"/>
    </xf>
    <xf numFmtId="43" fontId="0" fillId="0" borderId="28" xfId="5" applyFont="1" applyFill="1" applyBorder="1" applyAlignment="1">
      <alignment horizontal="center" vertical="center" wrapText="1"/>
    </xf>
    <xf numFmtId="43" fontId="0" fillId="0" borderId="29" xfId="5" applyFont="1" applyFill="1" applyBorder="1" applyAlignment="1">
      <alignment horizontal="center" vertical="center" wrapText="1"/>
    </xf>
    <xf numFmtId="43" fontId="0" fillId="0" borderId="30" xfId="5" applyFont="1" applyFill="1" applyBorder="1" applyAlignment="1">
      <alignment horizontal="center" vertical="center" wrapText="1"/>
    </xf>
    <xf numFmtId="43" fontId="0" fillId="0" borderId="31" xfId="5" applyFont="1" applyFill="1" applyBorder="1" applyAlignment="1">
      <alignment horizontal="center" vertical="center" wrapText="1"/>
    </xf>
    <xf numFmtId="43" fontId="0" fillId="0" borderId="20" xfId="6" applyFont="1" applyFill="1" applyBorder="1" applyAlignment="1">
      <alignment wrapText="1"/>
    </xf>
    <xf numFmtId="43" fontId="0" fillId="0" borderId="33" xfId="6" applyFont="1" applyFill="1" applyBorder="1" applyAlignment="1">
      <alignment wrapText="1"/>
    </xf>
    <xf numFmtId="43" fontId="0" fillId="0" borderId="12" xfId="6" applyFont="1" applyFill="1" applyBorder="1" applyAlignment="1">
      <alignment wrapText="1"/>
    </xf>
    <xf numFmtId="43" fontId="0" fillId="0" borderId="13" xfId="6" applyFont="1" applyFill="1" applyBorder="1" applyAlignment="1">
      <alignment wrapText="1"/>
    </xf>
    <xf numFmtId="43" fontId="0" fillId="0" borderId="19" xfId="6" applyFont="1" applyFill="1" applyBorder="1" applyAlignment="1">
      <alignment wrapText="1"/>
    </xf>
    <xf numFmtId="43" fontId="0" fillId="0" borderId="14" xfId="6" applyFont="1" applyFill="1" applyBorder="1" applyAlignment="1">
      <alignment wrapText="1"/>
    </xf>
    <xf numFmtId="43" fontId="1" fillId="0" borderId="11" xfId="6" applyFont="1" applyFill="1" applyBorder="1" applyAlignment="1">
      <alignment wrapText="1"/>
    </xf>
    <xf numFmtId="43" fontId="1" fillId="0" borderId="12" xfId="6" applyFont="1" applyFill="1" applyBorder="1" applyAlignment="1">
      <alignment wrapText="1"/>
    </xf>
    <xf numFmtId="43" fontId="1" fillId="0" borderId="10" xfId="6" applyFont="1" applyFill="1" applyBorder="1" applyAlignment="1">
      <alignment wrapText="1"/>
    </xf>
    <xf numFmtId="43" fontId="1" fillId="0" borderId="20" xfId="6" applyFont="1" applyFill="1" applyBorder="1" applyAlignment="1">
      <alignment wrapText="1"/>
    </xf>
    <xf numFmtId="43" fontId="1" fillId="0" borderId="22" xfId="6" applyFont="1" applyFill="1" applyBorder="1" applyAlignment="1">
      <alignment wrapText="1"/>
    </xf>
    <xf numFmtId="43" fontId="1" fillId="0" borderId="21" xfId="6" applyFont="1" applyFill="1" applyBorder="1" applyAlignment="1">
      <alignment wrapText="1"/>
    </xf>
    <xf numFmtId="43" fontId="0" fillId="0" borderId="18" xfId="6" applyFont="1" applyFill="1" applyBorder="1" applyAlignment="1">
      <alignment wrapText="1"/>
    </xf>
    <xf numFmtId="0" fontId="3" fillId="0" borderId="0" xfId="4" applyFont="1" applyBorder="1" applyAlignment="1">
      <alignment horizontal="right"/>
    </xf>
    <xf numFmtId="14" fontId="1" fillId="0" borderId="20" xfId="4" applyNumberFormat="1" applyFill="1" applyBorder="1" applyAlignment="1">
      <alignment wrapText="1"/>
    </xf>
    <xf numFmtId="0" fontId="1" fillId="0" borderId="21" xfId="4" applyFill="1" applyBorder="1" applyAlignment="1"/>
    <xf numFmtId="14" fontId="1" fillId="0" borderId="12" xfId="4" applyNumberFormat="1" applyFill="1" applyBorder="1" applyAlignment="1">
      <alignment wrapText="1"/>
    </xf>
    <xf numFmtId="0" fontId="0" fillId="0" borderId="13" xfId="4" applyFont="1" applyFill="1" applyBorder="1" applyAlignment="1">
      <alignment vertical="center"/>
    </xf>
    <xf numFmtId="0" fontId="0" fillId="0" borderId="3" xfId="4" applyFont="1" applyFill="1" applyBorder="1" applyAlignment="1">
      <alignment wrapText="1"/>
    </xf>
    <xf numFmtId="0" fontId="3" fillId="0" borderId="0" xfId="4" applyFont="1" applyBorder="1" applyAlignment="1">
      <alignment horizontal="right"/>
    </xf>
    <xf numFmtId="0" fontId="9" fillId="3" borderId="9" xfId="4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right"/>
    </xf>
    <xf numFmtId="0" fontId="9" fillId="3" borderId="9" xfId="4" applyFont="1" applyFill="1" applyBorder="1" applyAlignment="1">
      <alignment horizontal="center" vertical="center"/>
    </xf>
    <xf numFmtId="44" fontId="1" fillId="0" borderId="0" xfId="7" applyProtection="1">
      <protection locked="0"/>
    </xf>
    <xf numFmtId="44" fontId="1" fillId="0" borderId="0" xfId="7" applyFill="1" applyProtection="1">
      <protection locked="0"/>
    </xf>
    <xf numFmtId="0" fontId="0" fillId="0" borderId="0" xfId="1" applyFont="1" applyFill="1" applyProtection="1">
      <protection locked="0"/>
    </xf>
    <xf numFmtId="14" fontId="1" fillId="0" borderId="13" xfId="4" applyNumberFormat="1" applyFill="1" applyBorder="1" applyAlignment="1">
      <alignment vertical="center"/>
    </xf>
    <xf numFmtId="0" fontId="3" fillId="0" borderId="0" xfId="4" applyFont="1" applyBorder="1" applyAlignment="1">
      <alignment horizontal="right"/>
    </xf>
    <xf numFmtId="0" fontId="9" fillId="3" borderId="9" xfId="4" applyFont="1" applyFill="1" applyBorder="1" applyAlignment="1">
      <alignment horizontal="center" vertical="center" wrapText="1"/>
    </xf>
    <xf numFmtId="0" fontId="9" fillId="3" borderId="9" xfId="4" applyFont="1" applyFill="1" applyBorder="1" applyAlignment="1">
      <alignment horizontal="center" vertical="center"/>
    </xf>
    <xf numFmtId="14" fontId="0" fillId="0" borderId="13" xfId="4" applyNumberFormat="1" applyFont="1" applyFill="1" applyBorder="1" applyAlignment="1">
      <alignment vertical="center"/>
    </xf>
    <xf numFmtId="0" fontId="0" fillId="0" borderId="3" xfId="4" applyFont="1" applyFill="1" applyBorder="1" applyAlignment="1"/>
    <xf numFmtId="0" fontId="9" fillId="3" borderId="9" xfId="4" applyFont="1" applyFill="1" applyBorder="1" applyAlignment="1">
      <alignment horizontal="center" vertical="center" wrapText="1"/>
    </xf>
    <xf numFmtId="0" fontId="1" fillId="0" borderId="13" xfId="4" applyFill="1" applyBorder="1" applyAlignment="1"/>
    <xf numFmtId="0" fontId="1" fillId="0" borderId="0" xfId="1" applyAlignment="1" applyProtection="1">
      <alignment horizontal="center"/>
      <protection locked="0"/>
    </xf>
    <xf numFmtId="0" fontId="1" fillId="0" borderId="21" xfId="4" applyFill="1" applyBorder="1" applyAlignment="1">
      <alignment horizontal="center" wrapText="1"/>
    </xf>
    <xf numFmtId="0" fontId="1" fillId="0" borderId="3" xfId="4" applyFill="1" applyBorder="1" applyAlignment="1">
      <alignment horizontal="center" wrapText="1"/>
    </xf>
    <xf numFmtId="0" fontId="1" fillId="0" borderId="16" xfId="4" applyFill="1" applyBorder="1" applyAlignment="1">
      <alignment horizontal="center" wrapText="1"/>
    </xf>
    <xf numFmtId="0" fontId="1" fillId="0" borderId="0" xfId="1" applyFill="1" applyAlignment="1" applyProtection="1">
      <alignment horizontal="center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</xf>
    <xf numFmtId="0" fontId="1" fillId="0" borderId="0" xfId="1" applyAlignment="1" applyProtection="1">
      <protection locked="0"/>
    </xf>
    <xf numFmtId="0" fontId="1" fillId="0" borderId="0" xfId="4" applyBorder="1" applyAlignment="1"/>
    <xf numFmtId="0" fontId="1" fillId="0" borderId="23" xfId="4" applyFill="1" applyBorder="1" applyAlignment="1"/>
    <xf numFmtId="0" fontId="1" fillId="0" borderId="14" xfId="4" applyFill="1" applyBorder="1" applyAlignment="1"/>
    <xf numFmtId="0" fontId="1" fillId="0" borderId="18" xfId="4" applyFill="1" applyBorder="1" applyAlignment="1"/>
    <xf numFmtId="0" fontId="1" fillId="0" borderId="11" xfId="4" applyFill="1" applyBorder="1" applyAlignment="1"/>
    <xf numFmtId="0" fontId="0" fillId="0" borderId="13" xfId="4" applyFont="1" applyFill="1" applyBorder="1" applyAlignment="1"/>
    <xf numFmtId="14" fontId="0" fillId="0" borderId="13" xfId="4" applyNumberFormat="1" applyFont="1" applyFill="1" applyBorder="1" applyAlignment="1"/>
    <xf numFmtId="0" fontId="1" fillId="0" borderId="0" xfId="1" applyFill="1" applyAlignment="1" applyProtection="1">
      <protection locked="0"/>
    </xf>
    <xf numFmtId="43" fontId="2" fillId="0" borderId="6" xfId="5" applyFont="1" applyFill="1" applyBorder="1" applyAlignment="1">
      <alignment wrapText="1"/>
    </xf>
    <xf numFmtId="43" fontId="2" fillId="0" borderId="14" xfId="6" applyFont="1" applyFill="1" applyBorder="1" applyAlignment="1">
      <alignment wrapText="1"/>
    </xf>
    <xf numFmtId="43" fontId="2" fillId="0" borderId="19" xfId="6" applyFont="1" applyFill="1" applyBorder="1" applyAlignment="1">
      <alignment wrapText="1"/>
    </xf>
    <xf numFmtId="43" fontId="2" fillId="0" borderId="5" xfId="6" applyFont="1" applyFill="1" applyBorder="1" applyAlignment="1">
      <alignment wrapText="1"/>
    </xf>
    <xf numFmtId="43" fontId="2" fillId="0" borderId="6" xfId="6" applyFont="1" applyFill="1" applyBorder="1" applyAlignment="1">
      <alignment wrapText="1"/>
    </xf>
    <xf numFmtId="43" fontId="2" fillId="0" borderId="32" xfId="5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wrapText="1"/>
    </xf>
    <xf numFmtId="0" fontId="2" fillId="0" borderId="16" xfId="4" applyFont="1" applyFill="1" applyBorder="1" applyAlignment="1">
      <alignment wrapText="1"/>
    </xf>
    <xf numFmtId="0" fontId="2" fillId="0" borderId="16" xfId="4" applyFont="1" applyFill="1" applyBorder="1" applyAlignment="1">
      <alignment horizontal="center" wrapText="1"/>
    </xf>
    <xf numFmtId="43" fontId="2" fillId="0" borderId="18" xfId="6" applyFont="1" applyFill="1" applyBorder="1" applyAlignment="1">
      <alignment wrapText="1"/>
    </xf>
    <xf numFmtId="0" fontId="2" fillId="0" borderId="19" xfId="4" applyFont="1" applyFill="1" applyBorder="1" applyAlignment="1">
      <alignment wrapText="1"/>
    </xf>
    <xf numFmtId="0" fontId="2" fillId="0" borderId="14" xfId="4" applyFont="1" applyFill="1" applyBorder="1" applyAlignment="1"/>
    <xf numFmtId="0" fontId="2" fillId="0" borderId="0" xfId="1" applyFont="1" applyFill="1" applyProtection="1">
      <protection locked="0"/>
    </xf>
    <xf numFmtId="44" fontId="2" fillId="0" borderId="0" xfId="7" applyFont="1" applyFill="1" applyProtection="1">
      <protection locked="0"/>
    </xf>
    <xf numFmtId="43" fontId="2" fillId="0" borderId="16" xfId="5" applyFont="1" applyFill="1" applyBorder="1" applyAlignment="1">
      <alignment wrapText="1"/>
    </xf>
    <xf numFmtId="43" fontId="2" fillId="0" borderId="15" xfId="6" applyFont="1" applyFill="1" applyBorder="1" applyAlignment="1">
      <alignment wrapText="1"/>
    </xf>
    <xf numFmtId="43" fontId="2" fillId="0" borderId="17" xfId="6" applyFont="1" applyFill="1" applyBorder="1" applyAlignment="1">
      <alignment wrapText="1"/>
    </xf>
    <xf numFmtId="43" fontId="2" fillId="0" borderId="16" xfId="6" applyFont="1" applyFill="1" applyBorder="1" applyAlignment="1">
      <alignment wrapText="1"/>
    </xf>
    <xf numFmtId="43" fontId="2" fillId="0" borderId="29" xfId="5" applyFont="1" applyFill="1" applyBorder="1" applyAlignment="1">
      <alignment horizontal="center" vertical="center" wrapText="1"/>
    </xf>
    <xf numFmtId="0" fontId="2" fillId="0" borderId="18" xfId="4" applyFont="1" applyFill="1" applyBorder="1" applyAlignment="1"/>
    <xf numFmtId="14" fontId="2" fillId="0" borderId="15" xfId="4" applyNumberFormat="1" applyFont="1" applyFill="1" applyBorder="1" applyAlignment="1">
      <alignment wrapText="1"/>
    </xf>
    <xf numFmtId="43" fontId="2" fillId="0" borderId="26" xfId="6" applyFont="1" applyFill="1" applyBorder="1" applyAlignment="1">
      <alignment wrapText="1"/>
    </xf>
    <xf numFmtId="43" fontId="13" fillId="0" borderId="0" xfId="1" applyNumberFormat="1" applyFont="1" applyFill="1" applyProtection="1">
      <protection locked="0"/>
    </xf>
    <xf numFmtId="43" fontId="12" fillId="0" borderId="0" xfId="1" applyNumberFormat="1" applyFont="1" applyProtection="1">
      <protection locked="0"/>
    </xf>
    <xf numFmtId="0" fontId="2" fillId="0" borderId="14" xfId="4" applyFont="1" applyFill="1" applyBorder="1" applyAlignment="1">
      <alignment vertical="center"/>
    </xf>
    <xf numFmtId="43" fontId="2" fillId="3" borderId="9" xfId="5" applyFont="1" applyFill="1" applyBorder="1" applyAlignment="1">
      <alignment wrapText="1"/>
    </xf>
    <xf numFmtId="43" fontId="2" fillId="0" borderId="0" xfId="5" applyFont="1" applyFill="1" applyBorder="1" applyAlignment="1">
      <alignment wrapText="1"/>
    </xf>
    <xf numFmtId="0" fontId="2" fillId="0" borderId="18" xfId="4" applyFont="1" applyFill="1" applyBorder="1" applyAlignment="1">
      <alignment vertical="center"/>
    </xf>
    <xf numFmtId="43" fontId="2" fillId="0" borderId="34" xfId="5" applyFont="1" applyFill="1" applyBorder="1" applyAlignment="1">
      <alignment wrapText="1"/>
    </xf>
    <xf numFmtId="43" fontId="2" fillId="0" borderId="0" xfId="5" applyFont="1" applyFill="1" applyBorder="1" applyAlignment="1">
      <alignment horizontal="center" wrapText="1"/>
    </xf>
    <xf numFmtId="0" fontId="12" fillId="0" borderId="1" xfId="1" applyFont="1" applyBorder="1" applyProtection="1">
      <protection locked="0"/>
    </xf>
    <xf numFmtId="43" fontId="19" fillId="0" borderId="0" xfId="1" applyNumberFormat="1" applyFont="1" applyProtection="1">
      <protection locked="0"/>
    </xf>
    <xf numFmtId="43" fontId="20" fillId="0" borderId="0" xfId="1" applyNumberFormat="1" applyFont="1" applyProtection="1"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" fillId="0" borderId="0" xfId="4" applyBorder="1" applyAlignment="1">
      <alignment horizontal="center" wrapText="1"/>
    </xf>
    <xf numFmtId="0" fontId="0" fillId="0" borderId="3" xfId="4" applyFont="1" applyFill="1" applyBorder="1" applyAlignment="1">
      <alignment horizontal="center" wrapText="1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/>
    </xf>
    <xf numFmtId="0" fontId="1" fillId="0" borderId="3" xfId="4" applyFill="1" applyBorder="1" applyAlignment="1"/>
    <xf numFmtId="0" fontId="9" fillId="0" borderId="0" xfId="1" applyFont="1" applyBorder="1" applyAlignment="1" applyProtection="1">
      <alignment vertical="center" wrapText="1"/>
      <protection locked="0"/>
    </xf>
    <xf numFmtId="43" fontId="9" fillId="0" borderId="0" xfId="1" applyNumberFormat="1" applyFont="1" applyBorder="1" applyAlignment="1" applyProtection="1">
      <alignment vertical="center" wrapText="1"/>
      <protection locked="0"/>
    </xf>
    <xf numFmtId="43" fontId="21" fillId="0" borderId="0" xfId="1" applyNumberFormat="1" applyFont="1" applyBorder="1" applyProtection="1"/>
    <xf numFmtId="0" fontId="21" fillId="0" borderId="0" xfId="1" applyFont="1" applyProtection="1">
      <protection locked="0"/>
    </xf>
    <xf numFmtId="43" fontId="22" fillId="0" borderId="0" xfId="1" applyNumberFormat="1" applyFont="1" applyFill="1" applyProtection="1"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" fillId="0" borderId="0" xfId="4" quotePrefix="1" applyAlignment="1">
      <alignment horizontal="center" vertical="center" wrapText="1"/>
    </xf>
    <xf numFmtId="0" fontId="1" fillId="0" borderId="0" xfId="1" applyAlignment="1" applyProtection="1">
      <alignment horizontal="center" vertical="center"/>
      <protection locked="0"/>
    </xf>
    <xf numFmtId="0" fontId="1" fillId="0" borderId="21" xfId="4" applyFill="1" applyBorder="1" applyAlignment="1">
      <alignment horizontal="center" vertical="center" wrapText="1"/>
    </xf>
    <xf numFmtId="0" fontId="1" fillId="0" borderId="3" xfId="4" applyFill="1" applyBorder="1" applyAlignment="1">
      <alignment horizontal="center" vertical="center" wrapText="1"/>
    </xf>
    <xf numFmtId="0" fontId="0" fillId="0" borderId="3" xfId="4" applyFont="1" applyFill="1" applyBorder="1" applyAlignment="1">
      <alignment horizontal="center" vertical="center" wrapText="1"/>
    </xf>
    <xf numFmtId="0" fontId="2" fillId="0" borderId="16" xfId="4" applyFont="1" applyFill="1" applyBorder="1" applyAlignment="1">
      <alignment horizontal="center" vertical="center" wrapText="1"/>
    </xf>
    <xf numFmtId="43" fontId="2" fillId="0" borderId="0" xfId="5" applyFont="1" applyFill="1" applyBorder="1" applyAlignment="1">
      <alignment horizontal="center" vertical="center" wrapText="1"/>
    </xf>
    <xf numFmtId="0" fontId="1" fillId="0" borderId="0" xfId="1" applyFill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center" vertical="center"/>
    </xf>
    <xf numFmtId="43" fontId="1" fillId="0" borderId="0" xfId="1" applyNumberFormat="1" applyFill="1" applyProtection="1">
      <protection locked="0"/>
    </xf>
    <xf numFmtId="0" fontId="23" fillId="0" borderId="0" xfId="1" applyFont="1" applyFill="1" applyBorder="1" applyAlignment="1" applyProtection="1">
      <alignment horizontal="center"/>
      <protection locked="0"/>
    </xf>
    <xf numFmtId="43" fontId="12" fillId="0" borderId="0" xfId="1" applyNumberFormat="1" applyFont="1" applyAlignment="1" applyProtection="1">
      <alignment horizontal="center" vertical="center"/>
      <protection locked="0"/>
    </xf>
    <xf numFmtId="43" fontId="21" fillId="0" borderId="0" xfId="1" applyNumberFormat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4" quotePrefix="1" applyFont="1" applyAlignment="1">
      <alignment horizontal="right" vertical="top"/>
    </xf>
    <xf numFmtId="44" fontId="23" fillId="0" borderId="1" xfId="7" applyFont="1" applyFill="1" applyBorder="1" applyAlignment="1" applyProtection="1">
      <alignment horizontal="center"/>
      <protection locked="0"/>
    </xf>
    <xf numFmtId="0" fontId="3" fillId="0" borderId="0" xfId="4" applyFont="1" applyBorder="1" applyAlignment="1">
      <alignment horizontal="right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0" xfId="4" applyFont="1" applyAlignment="1">
      <alignment horizontal="right"/>
    </xf>
    <xf numFmtId="44" fontId="23" fillId="0" borderId="2" xfId="7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center" vertical="center" wrapText="1"/>
    </xf>
    <xf numFmtId="0" fontId="3" fillId="0" borderId="0" xfId="4" applyFont="1" applyAlignment="1">
      <alignment horizontal="right" vertical="top"/>
    </xf>
    <xf numFmtId="0" fontId="16" fillId="0" borderId="0" xfId="1" applyFont="1" applyAlignment="1" applyProtection="1">
      <alignment horizont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4" fillId="2" borderId="0" xfId="3" applyFont="1" applyFill="1" applyAlignment="1" applyProtection="1">
      <alignment horizontal="center" vertical="top" wrapText="1"/>
    </xf>
    <xf numFmtId="0" fontId="9" fillId="3" borderId="9" xfId="4" applyFont="1" applyFill="1" applyBorder="1" applyAlignment="1">
      <alignment horizontal="center" vertical="center"/>
    </xf>
    <xf numFmtId="0" fontId="9" fillId="3" borderId="9" xfId="4" applyFont="1" applyFill="1" applyBorder="1" applyAlignment="1">
      <alignment horizontal="center" vertical="center" wrapText="1"/>
    </xf>
    <xf numFmtId="0" fontId="9" fillId="0" borderId="0" xfId="1" applyFont="1" applyAlignment="1" applyProtection="1">
      <alignment horizontal="left" vertical="center" wrapText="1"/>
      <protection locked="0"/>
    </xf>
    <xf numFmtId="43" fontId="9" fillId="3" borderId="9" xfId="5" applyFont="1" applyFill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44" fontId="3" fillId="0" borderId="1" xfId="7" applyFont="1" applyFill="1" applyBorder="1" applyAlignment="1" applyProtection="1">
      <alignment horizontal="center"/>
      <protection locked="0"/>
    </xf>
    <xf numFmtId="0" fontId="18" fillId="0" borderId="2" xfId="1" applyFont="1" applyFill="1" applyBorder="1" applyAlignment="1" applyProtection="1">
      <alignment horizontal="center"/>
      <protection locked="0"/>
    </xf>
    <xf numFmtId="44" fontId="3" fillId="0" borderId="2" xfId="7" applyFont="1" applyFill="1" applyBorder="1" applyAlignment="1" applyProtection="1">
      <alignment horizontal="center"/>
      <protection locked="0"/>
    </xf>
    <xf numFmtId="0" fontId="18" fillId="0" borderId="1" xfId="1" applyFont="1" applyFill="1" applyBorder="1" applyAlignment="1" applyProtection="1">
      <alignment horizontal="left"/>
      <protection locked="0"/>
    </xf>
  </cellXfs>
  <cellStyles count="8">
    <cellStyle name="Millares 15 2" xfId="5"/>
    <cellStyle name="Millares 2 2 2 2" xfId="6"/>
    <cellStyle name="Moneda" xfId="7" builtinId="4"/>
    <cellStyle name="Normal" xfId="0" builtinId="0"/>
    <cellStyle name="Normal 10 3" xfId="2"/>
    <cellStyle name="Normal 2 3 2" xfId="3"/>
    <cellStyle name="Normal 21 3" xfId="1"/>
    <cellStyle name="Normal 2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28106" cy="1047750"/>
        </a:xfrm>
        <a:prstGeom prst="rect">
          <a:avLst/>
        </a:prstGeom>
      </xdr:spPr>
    </xdr:pic>
    <xdr:clientData/>
  </xdr:twoCellAnchor>
  <xdr:twoCellAnchor editAs="oneCell">
    <xdr:from>
      <xdr:col>19</xdr:col>
      <xdr:colOff>122466</xdr:colOff>
      <xdr:row>0</xdr:row>
      <xdr:rowOff>0</xdr:rowOff>
    </xdr:from>
    <xdr:to>
      <xdr:col>21</xdr:col>
      <xdr:colOff>205471</xdr:colOff>
      <xdr:row>2</xdr:row>
      <xdr:rowOff>122464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9466" y="0"/>
          <a:ext cx="1566184" cy="10749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3143" cy="1040130"/>
        </a:xfrm>
        <a:prstGeom prst="rect">
          <a:avLst/>
        </a:prstGeom>
      </xdr:spPr>
    </xdr:pic>
    <xdr:clientData/>
  </xdr:twoCellAnchor>
  <xdr:twoCellAnchor editAs="oneCell">
    <xdr:from>
      <xdr:col>18</xdr:col>
      <xdr:colOff>702470</xdr:colOff>
      <xdr:row>0</xdr:row>
      <xdr:rowOff>59532</xdr:rowOff>
    </xdr:from>
    <xdr:to>
      <xdr:col>20</xdr:col>
      <xdr:colOff>642938</xdr:colOff>
      <xdr:row>2</xdr:row>
      <xdr:rowOff>142762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570" y="59532"/>
          <a:ext cx="1571148" cy="1028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22663" cy="1047750"/>
        </a:xfrm>
        <a:prstGeom prst="rect">
          <a:avLst/>
        </a:prstGeom>
      </xdr:spPr>
    </xdr:pic>
    <xdr:clientData/>
  </xdr:twoCellAnchor>
  <xdr:twoCellAnchor editAs="oneCell">
    <xdr:from>
      <xdr:col>18</xdr:col>
      <xdr:colOff>702470</xdr:colOff>
      <xdr:row>0</xdr:row>
      <xdr:rowOff>59532</xdr:rowOff>
    </xdr:from>
    <xdr:to>
      <xdr:col>20</xdr:col>
      <xdr:colOff>642938</xdr:colOff>
      <xdr:row>2</xdr:row>
      <xdr:rowOff>142762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01" y="59532"/>
          <a:ext cx="1524000" cy="1035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3143" cy="1040130"/>
        </a:xfrm>
        <a:prstGeom prst="rect">
          <a:avLst/>
        </a:prstGeom>
      </xdr:spPr>
    </xdr:pic>
    <xdr:clientData/>
  </xdr:twoCellAnchor>
  <xdr:twoCellAnchor editAs="oneCell">
    <xdr:from>
      <xdr:col>18</xdr:col>
      <xdr:colOff>702470</xdr:colOff>
      <xdr:row>0</xdr:row>
      <xdr:rowOff>59532</xdr:rowOff>
    </xdr:from>
    <xdr:to>
      <xdr:col>20</xdr:col>
      <xdr:colOff>642939</xdr:colOff>
      <xdr:row>2</xdr:row>
      <xdr:rowOff>142762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570" y="59532"/>
          <a:ext cx="1571148" cy="10281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3143" cy="1040130"/>
        </a:xfrm>
        <a:prstGeom prst="rect">
          <a:avLst/>
        </a:prstGeom>
      </xdr:spPr>
    </xdr:pic>
    <xdr:clientData/>
  </xdr:twoCellAnchor>
  <xdr:twoCellAnchor editAs="oneCell">
    <xdr:from>
      <xdr:col>18</xdr:col>
      <xdr:colOff>702470</xdr:colOff>
      <xdr:row>0</xdr:row>
      <xdr:rowOff>59532</xdr:rowOff>
    </xdr:from>
    <xdr:to>
      <xdr:col>20</xdr:col>
      <xdr:colOff>642938</xdr:colOff>
      <xdr:row>2</xdr:row>
      <xdr:rowOff>142762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570" y="59532"/>
          <a:ext cx="1571148" cy="1028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3143" cy="1040130"/>
        </a:xfrm>
        <a:prstGeom prst="rect">
          <a:avLst/>
        </a:prstGeom>
      </xdr:spPr>
    </xdr:pic>
    <xdr:clientData/>
  </xdr:twoCellAnchor>
  <xdr:twoCellAnchor editAs="oneCell">
    <xdr:from>
      <xdr:col>18</xdr:col>
      <xdr:colOff>702470</xdr:colOff>
      <xdr:row>0</xdr:row>
      <xdr:rowOff>59532</xdr:rowOff>
    </xdr:from>
    <xdr:to>
      <xdr:col>20</xdr:col>
      <xdr:colOff>642938</xdr:colOff>
      <xdr:row>2</xdr:row>
      <xdr:rowOff>142762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570" y="59532"/>
          <a:ext cx="1571148" cy="10281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3143" cy="1040130"/>
        </a:xfrm>
        <a:prstGeom prst="rect">
          <a:avLst/>
        </a:prstGeom>
      </xdr:spPr>
    </xdr:pic>
    <xdr:clientData/>
  </xdr:twoCellAnchor>
  <xdr:twoCellAnchor editAs="oneCell">
    <xdr:from>
      <xdr:col>18</xdr:col>
      <xdr:colOff>702470</xdr:colOff>
      <xdr:row>0</xdr:row>
      <xdr:rowOff>59532</xdr:rowOff>
    </xdr:from>
    <xdr:to>
      <xdr:col>20</xdr:col>
      <xdr:colOff>642938</xdr:colOff>
      <xdr:row>2</xdr:row>
      <xdr:rowOff>142762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570" y="59532"/>
          <a:ext cx="1571148" cy="1028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3143" cy="1040130"/>
        </a:xfrm>
        <a:prstGeom prst="rect">
          <a:avLst/>
        </a:prstGeom>
      </xdr:spPr>
    </xdr:pic>
    <xdr:clientData/>
  </xdr:twoCellAnchor>
  <xdr:twoCellAnchor editAs="oneCell">
    <xdr:from>
      <xdr:col>18</xdr:col>
      <xdr:colOff>702470</xdr:colOff>
      <xdr:row>0</xdr:row>
      <xdr:rowOff>59532</xdr:rowOff>
    </xdr:from>
    <xdr:to>
      <xdr:col>20</xdr:col>
      <xdr:colOff>642938</xdr:colOff>
      <xdr:row>2</xdr:row>
      <xdr:rowOff>142762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570" y="59532"/>
          <a:ext cx="1571148" cy="10281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3143" cy="1040130"/>
        </a:xfrm>
        <a:prstGeom prst="rect">
          <a:avLst/>
        </a:prstGeom>
      </xdr:spPr>
    </xdr:pic>
    <xdr:clientData/>
  </xdr:twoCellAnchor>
  <xdr:twoCellAnchor editAs="oneCell">
    <xdr:from>
      <xdr:col>18</xdr:col>
      <xdr:colOff>702470</xdr:colOff>
      <xdr:row>0</xdr:row>
      <xdr:rowOff>59532</xdr:rowOff>
    </xdr:from>
    <xdr:to>
      <xdr:col>20</xdr:col>
      <xdr:colOff>642938</xdr:colOff>
      <xdr:row>2</xdr:row>
      <xdr:rowOff>142762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570" y="59532"/>
          <a:ext cx="1571148" cy="10281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693963</xdr:colOff>
      <xdr:row>2</xdr:row>
      <xdr:rowOff>95250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3143" cy="1040130"/>
        </a:xfrm>
        <a:prstGeom prst="rect">
          <a:avLst/>
        </a:prstGeom>
      </xdr:spPr>
    </xdr:pic>
    <xdr:clientData/>
  </xdr:twoCellAnchor>
  <xdr:twoCellAnchor editAs="oneCell">
    <xdr:from>
      <xdr:col>18</xdr:col>
      <xdr:colOff>702470</xdr:colOff>
      <xdr:row>0</xdr:row>
      <xdr:rowOff>59532</xdr:rowOff>
    </xdr:from>
    <xdr:to>
      <xdr:col>20</xdr:col>
      <xdr:colOff>642938</xdr:colOff>
      <xdr:row>2</xdr:row>
      <xdr:rowOff>142762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570" y="59532"/>
          <a:ext cx="1571148" cy="1028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tabSelected="1" zoomScale="80" zoomScaleNormal="80" workbookViewId="0">
      <selection activeCell="O169" sqref="O169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102" customWidth="1"/>
    <col min="15" max="15" width="11.33203125" style="2" customWidth="1"/>
    <col min="16" max="16" width="15.6640625" style="2" customWidth="1"/>
    <col min="17" max="17" width="14.5546875" style="2" customWidth="1"/>
    <col min="18" max="18" width="14.6640625" style="165" customWidth="1"/>
    <col min="19" max="19" width="12.33203125" style="2" customWidth="1"/>
    <col min="20" max="20" width="11.44140625" style="2" customWidth="1"/>
    <col min="21" max="21" width="10.88671875" style="2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6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6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51"/>
      <c r="S2" s="3"/>
      <c r="T2" s="3"/>
    </row>
    <row r="3" spans="1:26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6" ht="9.75" customHeight="1" x14ac:dyDescent="0.3">
      <c r="S4" s="35"/>
      <c r="T4" s="35"/>
    </row>
    <row r="5" spans="1:26" s="5" customFormat="1" ht="21" x14ac:dyDescent="0.4">
      <c r="A5" s="189" t="s">
        <v>0</v>
      </c>
      <c r="B5" s="189"/>
      <c r="C5" s="189"/>
      <c r="D5" s="178" t="s">
        <v>51</v>
      </c>
      <c r="E5" s="178"/>
      <c r="F5" s="178"/>
      <c r="G5" s="179" t="s">
        <v>1</v>
      </c>
      <c r="H5" s="179"/>
      <c r="I5" s="180">
        <v>10799.76</v>
      </c>
      <c r="J5" s="180"/>
      <c r="K5" s="180"/>
      <c r="L5" s="185" t="s">
        <v>80</v>
      </c>
      <c r="M5" s="185"/>
      <c r="N5" s="4"/>
      <c r="O5" s="4"/>
      <c r="P5" s="4"/>
      <c r="Q5" s="4"/>
      <c r="R5" s="163"/>
      <c r="S5" s="4"/>
      <c r="T5" s="4"/>
      <c r="U5" s="4"/>
      <c r="Z5" s="92"/>
    </row>
    <row r="6" spans="1:26" s="5" customFormat="1" ht="21" x14ac:dyDescent="0.4">
      <c r="A6" s="181" t="s">
        <v>2</v>
      </c>
      <c r="B6" s="181"/>
      <c r="C6" s="181"/>
      <c r="D6" s="182" t="s">
        <v>50</v>
      </c>
      <c r="E6" s="182"/>
      <c r="F6" s="182"/>
      <c r="G6" s="183" t="s">
        <v>3</v>
      </c>
      <c r="H6" s="183"/>
      <c r="I6" s="184">
        <v>0</v>
      </c>
      <c r="J6" s="184"/>
      <c r="K6" s="184"/>
      <c r="L6" s="6"/>
      <c r="M6" s="4"/>
      <c r="N6" s="4"/>
      <c r="O6" s="4"/>
      <c r="P6" s="4"/>
      <c r="Q6" s="4"/>
      <c r="R6" s="163"/>
      <c r="S6" s="4"/>
      <c r="T6" s="4"/>
      <c r="U6" s="4"/>
      <c r="Z6" s="92"/>
    </row>
    <row r="7" spans="1:26" s="5" customFormat="1" ht="12" customHeight="1" x14ac:dyDescent="0.4">
      <c r="A7" s="7"/>
      <c r="B7" s="7"/>
      <c r="C7" s="7"/>
      <c r="D7" s="6"/>
      <c r="E7" s="6"/>
      <c r="F7" s="6"/>
      <c r="G7" s="6"/>
      <c r="H7" s="6"/>
      <c r="I7" s="175"/>
      <c r="J7" s="175"/>
      <c r="K7" s="175"/>
      <c r="L7" s="6"/>
      <c r="M7" s="4"/>
      <c r="N7" s="4"/>
      <c r="O7" s="4"/>
      <c r="P7" s="4"/>
      <c r="Q7" s="4"/>
      <c r="R7" s="163"/>
      <c r="S7" s="4"/>
      <c r="T7" s="4"/>
      <c r="U7" s="4"/>
      <c r="Z7" s="92"/>
    </row>
    <row r="8" spans="1:26" s="5" customFormat="1" ht="21" x14ac:dyDescent="0.4">
      <c r="A8" s="189" t="s">
        <v>0</v>
      </c>
      <c r="B8" s="189"/>
      <c r="C8" s="189"/>
      <c r="D8" s="178" t="s">
        <v>51</v>
      </c>
      <c r="E8" s="178"/>
      <c r="F8" s="178"/>
      <c r="G8" s="179" t="s">
        <v>1</v>
      </c>
      <c r="H8" s="179"/>
      <c r="I8" s="180">
        <v>0</v>
      </c>
      <c r="J8" s="180"/>
      <c r="K8" s="180"/>
      <c r="L8" s="185" t="s">
        <v>80</v>
      </c>
      <c r="M8" s="185"/>
      <c r="N8" s="4"/>
      <c r="O8" s="4"/>
      <c r="P8" s="4"/>
      <c r="Q8" s="4"/>
      <c r="R8" s="163"/>
      <c r="S8" s="4"/>
      <c r="T8" s="4"/>
      <c r="U8" s="4"/>
      <c r="Z8" s="92"/>
    </row>
    <row r="9" spans="1:26" s="5" customFormat="1" ht="21" x14ac:dyDescent="0.4">
      <c r="A9" s="181" t="s">
        <v>2</v>
      </c>
      <c r="B9" s="181"/>
      <c r="C9" s="181"/>
      <c r="D9" s="182" t="s">
        <v>75</v>
      </c>
      <c r="E9" s="182"/>
      <c r="F9" s="182"/>
      <c r="G9" s="183" t="s">
        <v>3</v>
      </c>
      <c r="H9" s="183"/>
      <c r="I9" s="184">
        <v>117841.36</v>
      </c>
      <c r="J9" s="184"/>
      <c r="K9" s="184"/>
      <c r="N9" s="4"/>
      <c r="O9" s="4"/>
      <c r="P9" s="4"/>
      <c r="Q9" s="4"/>
      <c r="R9" s="163"/>
      <c r="S9" s="4"/>
      <c r="T9" s="4"/>
      <c r="U9" s="4"/>
      <c r="Z9" s="92"/>
    </row>
    <row r="10" spans="1:26" s="5" customFormat="1" ht="9.75" customHeight="1" x14ac:dyDescent="0.4">
      <c r="A10" s="81"/>
      <c r="B10" s="81"/>
      <c r="C10" s="81"/>
      <c r="D10" s="6"/>
      <c r="E10" s="6"/>
      <c r="F10" s="6"/>
      <c r="G10" s="6"/>
      <c r="H10" s="6"/>
      <c r="I10" s="175"/>
      <c r="J10" s="175"/>
      <c r="K10" s="175"/>
      <c r="L10" s="6"/>
      <c r="M10" s="4"/>
      <c r="N10" s="4"/>
      <c r="O10" s="4"/>
      <c r="P10" s="4"/>
      <c r="Q10" s="4"/>
      <c r="R10" s="163"/>
      <c r="S10" s="4"/>
      <c r="T10" s="4"/>
      <c r="U10" s="4"/>
      <c r="Z10" s="92"/>
    </row>
    <row r="11" spans="1:26" s="5" customFormat="1" ht="21" x14ac:dyDescent="0.4">
      <c r="A11" s="189" t="s">
        <v>0</v>
      </c>
      <c r="B11" s="189"/>
      <c r="C11" s="189"/>
      <c r="D11" s="178" t="s">
        <v>51</v>
      </c>
      <c r="E11" s="178"/>
      <c r="F11" s="178"/>
      <c r="G11" s="179" t="s">
        <v>1</v>
      </c>
      <c r="H11" s="179"/>
      <c r="I11" s="180">
        <v>39158</v>
      </c>
      <c r="J11" s="180"/>
      <c r="K11" s="180"/>
      <c r="L11" s="185" t="s">
        <v>77</v>
      </c>
      <c r="M11" s="185"/>
      <c r="N11" s="4"/>
      <c r="O11" s="4"/>
      <c r="P11" s="4"/>
      <c r="Q11" s="4"/>
      <c r="R11" s="163"/>
      <c r="S11" s="4"/>
      <c r="T11" s="4"/>
      <c r="U11" s="4"/>
      <c r="Z11" s="92"/>
    </row>
    <row r="12" spans="1:26" s="5" customFormat="1" ht="21" x14ac:dyDescent="0.4">
      <c r="A12" s="181" t="s">
        <v>2</v>
      </c>
      <c r="B12" s="181"/>
      <c r="C12" s="181"/>
      <c r="D12" s="182" t="s">
        <v>76</v>
      </c>
      <c r="E12" s="182"/>
      <c r="F12" s="182"/>
      <c r="G12" s="183" t="s">
        <v>3</v>
      </c>
      <c r="H12" s="183"/>
      <c r="I12" s="184">
        <v>39158</v>
      </c>
      <c r="J12" s="184"/>
      <c r="K12" s="184"/>
      <c r="L12" s="6"/>
      <c r="M12" s="4"/>
      <c r="N12" s="4"/>
      <c r="O12" s="4"/>
      <c r="P12" s="177"/>
      <c r="Q12" s="4"/>
      <c r="R12" s="163"/>
      <c r="S12" s="4"/>
      <c r="T12" s="4"/>
      <c r="U12" s="4"/>
      <c r="Z12" s="92"/>
    </row>
    <row r="13" spans="1:26" s="5" customFormat="1" ht="8.25" customHeight="1" x14ac:dyDescent="0.4">
      <c r="A13" s="87"/>
      <c r="B13" s="87"/>
      <c r="C13" s="87"/>
      <c r="D13" s="6"/>
      <c r="E13" s="6"/>
      <c r="F13" s="6"/>
      <c r="G13" s="6"/>
      <c r="H13" s="6"/>
      <c r="I13" s="175"/>
      <c r="J13" s="175"/>
      <c r="K13" s="175"/>
      <c r="L13" s="6"/>
      <c r="M13" s="4"/>
      <c r="N13" s="4"/>
      <c r="O13" s="4"/>
      <c r="P13" s="4"/>
      <c r="Q13" s="4"/>
      <c r="R13" s="163"/>
      <c r="S13" s="4"/>
      <c r="T13" s="4"/>
      <c r="U13" s="4"/>
      <c r="Z13" s="92"/>
    </row>
    <row r="14" spans="1:26" s="5" customFormat="1" ht="21" x14ac:dyDescent="0.4">
      <c r="A14" s="189" t="s">
        <v>0</v>
      </c>
      <c r="B14" s="189"/>
      <c r="C14" s="189"/>
      <c r="D14" s="178" t="s">
        <v>51</v>
      </c>
      <c r="E14" s="178"/>
      <c r="F14" s="178"/>
      <c r="G14" s="179" t="s">
        <v>1</v>
      </c>
      <c r="H14" s="179"/>
      <c r="I14" s="180">
        <v>0</v>
      </c>
      <c r="J14" s="180"/>
      <c r="K14" s="180"/>
      <c r="L14" s="185" t="s">
        <v>77</v>
      </c>
      <c r="M14" s="185"/>
      <c r="N14" s="4"/>
      <c r="O14" s="4"/>
      <c r="P14" s="4"/>
      <c r="Q14" s="4"/>
      <c r="R14" s="163"/>
      <c r="S14" s="4"/>
      <c r="T14" s="4"/>
      <c r="U14" s="4"/>
      <c r="Z14" s="92"/>
    </row>
    <row r="15" spans="1:26" s="5" customFormat="1" ht="21" x14ac:dyDescent="0.4">
      <c r="A15" s="181" t="s">
        <v>2</v>
      </c>
      <c r="B15" s="181"/>
      <c r="C15" s="181"/>
      <c r="D15" s="182" t="s">
        <v>79</v>
      </c>
      <c r="E15" s="182"/>
      <c r="F15" s="182"/>
      <c r="G15" s="183" t="s">
        <v>3</v>
      </c>
      <c r="H15" s="183"/>
      <c r="I15" s="184">
        <v>31353.08</v>
      </c>
      <c r="J15" s="184"/>
      <c r="K15" s="184"/>
      <c r="L15" s="6"/>
      <c r="M15" s="4"/>
      <c r="N15" s="4"/>
      <c r="O15" s="4"/>
      <c r="P15" s="4"/>
      <c r="Q15" s="4"/>
      <c r="R15" s="163"/>
      <c r="S15" s="4"/>
      <c r="T15" s="4"/>
      <c r="U15" s="4"/>
      <c r="Z15" s="92"/>
    </row>
    <row r="16" spans="1:26" s="5" customFormat="1" ht="12.75" customHeight="1" x14ac:dyDescent="0.4">
      <c r="A16" s="87"/>
      <c r="B16" s="87"/>
      <c r="C16" s="87"/>
      <c r="D16" s="6"/>
      <c r="E16" s="6"/>
      <c r="F16" s="6"/>
      <c r="G16" s="6"/>
      <c r="H16" s="6"/>
      <c r="I16" s="175"/>
      <c r="J16" s="175"/>
      <c r="K16" s="175"/>
      <c r="L16" s="6"/>
      <c r="M16" s="4"/>
      <c r="N16" s="4"/>
      <c r="O16" s="4"/>
      <c r="P16" s="4"/>
      <c r="Q16" s="4"/>
      <c r="R16" s="163"/>
      <c r="S16" s="4"/>
      <c r="T16" s="4"/>
      <c r="U16" s="4"/>
      <c r="Z16" s="92"/>
    </row>
    <row r="17" spans="1:27" s="5" customFormat="1" ht="21" x14ac:dyDescent="0.4">
      <c r="A17" s="189" t="s">
        <v>0</v>
      </c>
      <c r="B17" s="189"/>
      <c r="C17" s="189"/>
      <c r="D17" s="178" t="s">
        <v>51</v>
      </c>
      <c r="E17" s="178"/>
      <c r="F17" s="178"/>
      <c r="G17" s="179" t="s">
        <v>1</v>
      </c>
      <c r="H17" s="179"/>
      <c r="I17" s="180">
        <v>64599.29</v>
      </c>
      <c r="J17" s="180"/>
      <c r="K17" s="180"/>
      <c r="L17" s="185" t="s">
        <v>78</v>
      </c>
      <c r="M17" s="185"/>
      <c r="N17" s="4"/>
      <c r="O17" s="4"/>
      <c r="P17" s="4"/>
      <c r="Q17" s="4"/>
      <c r="R17" s="163"/>
      <c r="S17" s="4"/>
      <c r="T17" s="4"/>
      <c r="U17" s="4"/>
      <c r="Z17" s="92"/>
    </row>
    <row r="18" spans="1:27" s="5" customFormat="1" ht="21" x14ac:dyDescent="0.4">
      <c r="A18" s="181" t="s">
        <v>2</v>
      </c>
      <c r="B18" s="181"/>
      <c r="C18" s="181"/>
      <c r="D18" s="182" t="s">
        <v>112</v>
      </c>
      <c r="E18" s="182"/>
      <c r="F18" s="182"/>
      <c r="G18" s="183" t="s">
        <v>3</v>
      </c>
      <c r="H18" s="183"/>
      <c r="I18" s="184">
        <v>0</v>
      </c>
      <c r="J18" s="184"/>
      <c r="K18" s="184"/>
      <c r="L18" s="4"/>
      <c r="M18" s="4"/>
      <c r="N18" s="4"/>
      <c r="O18" s="4"/>
      <c r="P18" s="4"/>
      <c r="Q18" s="4"/>
      <c r="R18" s="163"/>
      <c r="S18" s="4"/>
      <c r="T18" s="4"/>
      <c r="U18" s="4"/>
      <c r="Z18" s="92"/>
    </row>
    <row r="19" spans="1:27" s="5" customFormat="1" ht="10.5" customHeight="1" x14ac:dyDescent="0.4">
      <c r="A19" s="87"/>
      <c r="B19" s="87"/>
      <c r="C19" s="87"/>
      <c r="D19" s="6"/>
      <c r="E19" s="6"/>
      <c r="F19" s="6"/>
      <c r="G19" s="6"/>
      <c r="H19" s="6"/>
      <c r="I19" s="6"/>
      <c r="J19" s="6"/>
      <c r="K19" s="6"/>
      <c r="L19" s="4"/>
      <c r="M19" s="4"/>
      <c r="N19" s="4"/>
      <c r="O19" s="4"/>
      <c r="P19" s="4"/>
      <c r="Q19" s="4"/>
      <c r="R19" s="163"/>
      <c r="S19" s="4"/>
      <c r="T19" s="4"/>
      <c r="U19" s="4"/>
      <c r="Z19" s="92"/>
    </row>
    <row r="20" spans="1:27" x14ac:dyDescent="0.3">
      <c r="A20" s="8"/>
      <c r="B20" s="9"/>
      <c r="C20" s="9"/>
      <c r="D20" s="10" t="s">
        <v>4</v>
      </c>
      <c r="E20" s="9"/>
      <c r="F20" s="10" t="s">
        <v>5</v>
      </c>
      <c r="G20" s="11" t="s">
        <v>6</v>
      </c>
      <c r="H20" s="11"/>
      <c r="I20" s="12"/>
      <c r="J20" s="11"/>
      <c r="K20" s="10" t="s">
        <v>7</v>
      </c>
      <c r="L20" s="13" t="s">
        <v>8</v>
      </c>
      <c r="M20" s="9"/>
      <c r="N20" s="152"/>
      <c r="O20" s="14"/>
      <c r="P20" s="10" t="s">
        <v>9</v>
      </c>
      <c r="Q20" s="10"/>
      <c r="R20" s="164"/>
      <c r="S20" s="9"/>
      <c r="T20" s="10" t="s">
        <v>10</v>
      </c>
      <c r="U20" s="15"/>
    </row>
    <row r="21" spans="1:27" x14ac:dyDescent="0.3">
      <c r="A21" s="193" t="s">
        <v>41</v>
      </c>
      <c r="B21" s="194" t="s">
        <v>11</v>
      </c>
      <c r="C21" s="194"/>
      <c r="D21" s="194"/>
      <c r="E21" s="194"/>
      <c r="F21" s="194" t="s">
        <v>12</v>
      </c>
      <c r="G21" s="194" t="s">
        <v>13</v>
      </c>
      <c r="H21" s="194"/>
      <c r="I21" s="194"/>
      <c r="J21" s="194"/>
      <c r="K21" s="194" t="s">
        <v>14</v>
      </c>
      <c r="L21" s="196" t="s">
        <v>15</v>
      </c>
      <c r="M21" s="194" t="s">
        <v>16</v>
      </c>
      <c r="N21" s="194"/>
      <c r="O21" s="194"/>
      <c r="P21" s="194"/>
      <c r="Q21" s="194"/>
      <c r="R21" s="194"/>
      <c r="S21" s="194"/>
      <c r="T21" s="194" t="s">
        <v>17</v>
      </c>
      <c r="U21" s="194"/>
    </row>
    <row r="22" spans="1:27" x14ac:dyDescent="0.3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6"/>
      <c r="M22" s="194" t="s">
        <v>18</v>
      </c>
      <c r="N22" s="194" t="s">
        <v>19</v>
      </c>
      <c r="O22" s="194"/>
      <c r="P22" s="194" t="s">
        <v>20</v>
      </c>
      <c r="Q22" s="194" t="s">
        <v>21</v>
      </c>
      <c r="R22" s="194" t="s">
        <v>22</v>
      </c>
      <c r="S22" s="194" t="s">
        <v>23</v>
      </c>
      <c r="T22" s="194"/>
      <c r="U22" s="194"/>
    </row>
    <row r="23" spans="1:27" ht="24" x14ac:dyDescent="0.3">
      <c r="A23" s="193"/>
      <c r="B23" s="36" t="s">
        <v>24</v>
      </c>
      <c r="C23" s="36" t="s">
        <v>25</v>
      </c>
      <c r="D23" s="36" t="s">
        <v>26</v>
      </c>
      <c r="E23" s="36" t="s">
        <v>27</v>
      </c>
      <c r="F23" s="194"/>
      <c r="G23" s="36" t="s">
        <v>24</v>
      </c>
      <c r="H23" s="36" t="s">
        <v>25</v>
      </c>
      <c r="I23" s="36" t="s">
        <v>26</v>
      </c>
      <c r="J23" s="36" t="s">
        <v>27</v>
      </c>
      <c r="K23" s="194"/>
      <c r="L23" s="196"/>
      <c r="M23" s="194"/>
      <c r="N23" s="100" t="s">
        <v>28</v>
      </c>
      <c r="O23" s="36" t="s">
        <v>29</v>
      </c>
      <c r="P23" s="194"/>
      <c r="Q23" s="194"/>
      <c r="R23" s="194"/>
      <c r="S23" s="194"/>
      <c r="T23" s="37" t="s">
        <v>30</v>
      </c>
      <c r="U23" s="36" t="s">
        <v>31</v>
      </c>
    </row>
    <row r="24" spans="1:27" s="5" customFormat="1" x14ac:dyDescent="0.3">
      <c r="A24" s="186" t="s">
        <v>32</v>
      </c>
      <c r="B24" s="48">
        <v>10799.76</v>
      </c>
      <c r="C24" s="48">
        <v>0</v>
      </c>
      <c r="D24" s="48">
        <v>0</v>
      </c>
      <c r="E24" s="48"/>
      <c r="F24" s="60">
        <f t="shared" ref="F24:F38" si="0">+B24+C24+D24+E24</f>
        <v>10799.76</v>
      </c>
      <c r="G24" s="68">
        <v>0</v>
      </c>
      <c r="H24" s="47">
        <v>0</v>
      </c>
      <c r="I24" s="48">
        <v>0</v>
      </c>
      <c r="J24" s="47"/>
      <c r="K24" s="69">
        <f t="shared" ref="K24:K38" si="1">SUM(G24:J24)</f>
        <v>0</v>
      </c>
      <c r="L24" s="63">
        <f t="shared" ref="L24:L38" si="2">F24-K24</f>
        <v>10799.76</v>
      </c>
      <c r="M24" s="82">
        <v>44592</v>
      </c>
      <c r="N24" s="103" t="s">
        <v>52</v>
      </c>
      <c r="O24" s="49"/>
      <c r="P24" s="83" t="s">
        <v>53</v>
      </c>
      <c r="Q24" s="83" t="s">
        <v>54</v>
      </c>
      <c r="R24" s="166" t="s">
        <v>55</v>
      </c>
      <c r="S24" s="60">
        <v>10799.76</v>
      </c>
      <c r="T24" s="82">
        <v>44592</v>
      </c>
      <c r="U24" s="50" t="s">
        <v>56</v>
      </c>
      <c r="Z24" s="92"/>
    </row>
    <row r="25" spans="1:27" s="5" customFormat="1" x14ac:dyDescent="0.3">
      <c r="A25" s="187"/>
      <c r="B25" s="16"/>
      <c r="C25" s="16">
        <v>64599.29</v>
      </c>
      <c r="D25" s="16"/>
      <c r="E25" s="16"/>
      <c r="F25" s="61">
        <f t="shared" ref="F25:F27" si="3">+B25+C25+D25+E25</f>
        <v>64599.29</v>
      </c>
      <c r="G25" s="70"/>
      <c r="H25" s="17"/>
      <c r="I25" s="16"/>
      <c r="J25" s="17"/>
      <c r="K25" s="71">
        <f t="shared" ref="K25:K27" si="4">SUM(G25:J25)</f>
        <v>0</v>
      </c>
      <c r="L25" s="64">
        <f t="shared" ref="L25:L27" si="5">F25-K25</f>
        <v>64599.29</v>
      </c>
      <c r="M25" s="84">
        <v>44651</v>
      </c>
      <c r="N25" s="153" t="s">
        <v>52</v>
      </c>
      <c r="O25" s="18"/>
      <c r="P25" s="99" t="s">
        <v>116</v>
      </c>
      <c r="Q25" s="18">
        <v>116284868</v>
      </c>
      <c r="R25" s="167">
        <v>47607</v>
      </c>
      <c r="S25" s="61">
        <v>1455</v>
      </c>
      <c r="T25" s="84">
        <v>44651</v>
      </c>
      <c r="U25" s="85" t="s">
        <v>113</v>
      </c>
      <c r="Z25" s="92"/>
    </row>
    <row r="26" spans="1:27" s="5" customFormat="1" x14ac:dyDescent="0.3">
      <c r="A26" s="187"/>
      <c r="B26" s="16"/>
      <c r="C26" s="16"/>
      <c r="D26" s="16"/>
      <c r="E26" s="16"/>
      <c r="F26" s="61">
        <f t="shared" si="3"/>
        <v>0</v>
      </c>
      <c r="G26" s="70"/>
      <c r="H26" s="17"/>
      <c r="I26" s="16"/>
      <c r="J26" s="17"/>
      <c r="K26" s="71">
        <f t="shared" si="4"/>
        <v>0</v>
      </c>
      <c r="L26" s="64">
        <f t="shared" si="5"/>
        <v>0</v>
      </c>
      <c r="M26" s="84">
        <v>44651</v>
      </c>
      <c r="N26" s="153" t="s">
        <v>52</v>
      </c>
      <c r="O26" s="18"/>
      <c r="P26" s="99" t="s">
        <v>116</v>
      </c>
      <c r="Q26" s="18">
        <v>116284868</v>
      </c>
      <c r="R26" s="167"/>
      <c r="S26" s="61">
        <v>45546</v>
      </c>
      <c r="T26" s="84">
        <v>44651</v>
      </c>
      <c r="U26" s="85" t="s">
        <v>114</v>
      </c>
      <c r="Z26" s="92"/>
    </row>
    <row r="27" spans="1:27" s="5" customFormat="1" x14ac:dyDescent="0.3">
      <c r="A27" s="187"/>
      <c r="B27" s="16"/>
      <c r="C27" s="16"/>
      <c r="D27" s="16"/>
      <c r="E27" s="16"/>
      <c r="F27" s="61">
        <f t="shared" si="3"/>
        <v>0</v>
      </c>
      <c r="G27" s="70"/>
      <c r="H27" s="17"/>
      <c r="I27" s="16"/>
      <c r="J27" s="17"/>
      <c r="K27" s="71">
        <f t="shared" si="4"/>
        <v>0</v>
      </c>
      <c r="L27" s="64">
        <f t="shared" si="5"/>
        <v>0</v>
      </c>
      <c r="M27" s="84">
        <v>44651</v>
      </c>
      <c r="N27" s="153" t="s">
        <v>52</v>
      </c>
      <c r="O27" s="18"/>
      <c r="P27" s="99" t="s">
        <v>116</v>
      </c>
      <c r="Q27" s="18">
        <v>116284868</v>
      </c>
      <c r="R27" s="167">
        <v>96062</v>
      </c>
      <c r="S27" s="61">
        <v>17598.29</v>
      </c>
      <c r="T27" s="84">
        <v>44651</v>
      </c>
      <c r="U27" s="85" t="s">
        <v>115</v>
      </c>
      <c r="Z27" s="92"/>
    </row>
    <row r="28" spans="1:27" s="5" customFormat="1" x14ac:dyDescent="0.3">
      <c r="A28" s="187"/>
      <c r="B28" s="16"/>
      <c r="C28" s="16"/>
      <c r="D28" s="16">
        <v>39158</v>
      </c>
      <c r="E28" s="16"/>
      <c r="F28" s="61">
        <f t="shared" si="0"/>
        <v>39158</v>
      </c>
      <c r="G28" s="70"/>
      <c r="H28" s="17"/>
      <c r="I28" s="16"/>
      <c r="J28" s="17"/>
      <c r="K28" s="71">
        <f t="shared" si="1"/>
        <v>0</v>
      </c>
      <c r="L28" s="64">
        <f t="shared" si="2"/>
        <v>39158</v>
      </c>
      <c r="M28" s="84"/>
      <c r="N28" s="153"/>
      <c r="O28" s="18"/>
      <c r="P28" s="99"/>
      <c r="Q28" s="18"/>
      <c r="R28" s="167"/>
      <c r="S28" s="61"/>
      <c r="T28" s="84"/>
      <c r="U28" s="85"/>
      <c r="Z28" s="92"/>
    </row>
    <row r="29" spans="1:27" s="5" customFormat="1" x14ac:dyDescent="0.3">
      <c r="A29" s="187"/>
      <c r="B29" s="16">
        <v>774.23</v>
      </c>
      <c r="C29" s="16"/>
      <c r="D29" s="16">
        <v>3235.8</v>
      </c>
      <c r="E29" s="16"/>
      <c r="F29" s="61">
        <f t="shared" si="0"/>
        <v>4010.03</v>
      </c>
      <c r="G29" s="70"/>
      <c r="H29" s="17"/>
      <c r="I29" s="16"/>
      <c r="J29" s="17"/>
      <c r="K29" s="71">
        <f t="shared" si="1"/>
        <v>0</v>
      </c>
      <c r="L29" s="64">
        <f t="shared" si="2"/>
        <v>4010.03</v>
      </c>
      <c r="M29" s="53"/>
      <c r="N29" s="104"/>
      <c r="O29" s="18"/>
      <c r="P29" s="18"/>
      <c r="Q29" s="18"/>
      <c r="R29" s="167"/>
      <c r="S29" s="61"/>
      <c r="T29" s="53"/>
      <c r="U29" s="39"/>
      <c r="Z29" s="92"/>
    </row>
    <row r="30" spans="1:27" s="5" customFormat="1" x14ac:dyDescent="0.3">
      <c r="A30" s="187"/>
      <c r="B30" s="16">
        <v>774.23</v>
      </c>
      <c r="C30" s="16"/>
      <c r="D30" s="16">
        <v>3235.8</v>
      </c>
      <c r="E30" s="16"/>
      <c r="F30" s="61">
        <f t="shared" si="0"/>
        <v>4010.03</v>
      </c>
      <c r="G30" s="70"/>
      <c r="H30" s="17"/>
      <c r="I30" s="16"/>
      <c r="J30" s="17"/>
      <c r="K30" s="71">
        <f t="shared" si="1"/>
        <v>0</v>
      </c>
      <c r="L30" s="64">
        <f t="shared" si="2"/>
        <v>4010.03</v>
      </c>
      <c r="M30" s="53"/>
      <c r="N30" s="104"/>
      <c r="O30" s="18"/>
      <c r="P30" s="18"/>
      <c r="Q30" s="18"/>
      <c r="R30" s="167"/>
      <c r="S30" s="61"/>
      <c r="T30" s="53"/>
      <c r="U30" s="39"/>
      <c r="Z30" s="92"/>
      <c r="AA30" s="93"/>
    </row>
    <row r="31" spans="1:27" s="5" customFormat="1" x14ac:dyDescent="0.3">
      <c r="A31" s="187"/>
      <c r="B31" s="16">
        <v>3691.39</v>
      </c>
      <c r="C31" s="16"/>
      <c r="D31" s="16"/>
      <c r="E31" s="16"/>
      <c r="F31" s="61">
        <f t="shared" si="0"/>
        <v>3691.39</v>
      </c>
      <c r="G31" s="70"/>
      <c r="H31" s="17"/>
      <c r="I31" s="16"/>
      <c r="J31" s="17"/>
      <c r="K31" s="71">
        <f t="shared" si="1"/>
        <v>0</v>
      </c>
      <c r="L31" s="64">
        <f t="shared" si="2"/>
        <v>3691.39</v>
      </c>
      <c r="M31" s="53"/>
      <c r="N31" s="104"/>
      <c r="O31" s="18"/>
      <c r="P31" s="18"/>
      <c r="Q31" s="18"/>
      <c r="R31" s="167"/>
      <c r="S31" s="61"/>
      <c r="T31" s="53"/>
      <c r="U31" s="39"/>
      <c r="Z31" s="92"/>
      <c r="AA31" s="93"/>
    </row>
    <row r="32" spans="1:27" s="5" customFormat="1" x14ac:dyDescent="0.3">
      <c r="A32" s="187"/>
      <c r="B32" s="16">
        <v>9443.0499999999993</v>
      </c>
      <c r="C32" s="16"/>
      <c r="D32" s="16"/>
      <c r="E32" s="16"/>
      <c r="F32" s="61">
        <f t="shared" si="0"/>
        <v>9443.0499999999993</v>
      </c>
      <c r="G32" s="70"/>
      <c r="H32" s="17"/>
      <c r="I32" s="16"/>
      <c r="J32" s="17"/>
      <c r="K32" s="71">
        <f t="shared" si="1"/>
        <v>0</v>
      </c>
      <c r="L32" s="64">
        <f t="shared" si="2"/>
        <v>9443.0499999999993</v>
      </c>
      <c r="M32" s="53"/>
      <c r="N32" s="104"/>
      <c r="O32" s="18"/>
      <c r="P32" s="18"/>
      <c r="Q32" s="18"/>
      <c r="R32" s="167"/>
      <c r="S32" s="61"/>
      <c r="T32" s="53"/>
      <c r="U32" s="39"/>
      <c r="Z32" s="92"/>
      <c r="AA32" s="93"/>
    </row>
    <row r="33" spans="1:28" s="5" customFormat="1" x14ac:dyDescent="0.3">
      <c r="A33" s="187"/>
      <c r="B33" s="16">
        <v>1842.23</v>
      </c>
      <c r="C33" s="16"/>
      <c r="D33" s="16"/>
      <c r="E33" s="16"/>
      <c r="F33" s="61">
        <f t="shared" si="0"/>
        <v>1842.23</v>
      </c>
      <c r="G33" s="70"/>
      <c r="H33" s="17"/>
      <c r="I33" s="16"/>
      <c r="J33" s="17"/>
      <c r="K33" s="71">
        <f t="shared" si="1"/>
        <v>0</v>
      </c>
      <c r="L33" s="64">
        <f t="shared" si="2"/>
        <v>1842.23</v>
      </c>
      <c r="M33" s="53"/>
      <c r="N33" s="104"/>
      <c r="O33" s="18"/>
      <c r="P33" s="18"/>
      <c r="Q33" s="18"/>
      <c r="R33" s="167"/>
      <c r="S33" s="61"/>
      <c r="T33" s="53"/>
      <c r="U33" s="39"/>
      <c r="Z33" s="92"/>
      <c r="AA33" s="93"/>
    </row>
    <row r="34" spans="1:28" s="5" customFormat="1" x14ac:dyDescent="0.3">
      <c r="A34" s="187"/>
      <c r="B34" s="16">
        <v>20.18</v>
      </c>
      <c r="C34" s="16"/>
      <c r="D34" s="16"/>
      <c r="E34" s="16"/>
      <c r="F34" s="61">
        <f t="shared" si="0"/>
        <v>20.18</v>
      </c>
      <c r="G34" s="70"/>
      <c r="H34" s="17"/>
      <c r="I34" s="16"/>
      <c r="J34" s="17"/>
      <c r="K34" s="71">
        <f t="shared" si="1"/>
        <v>0</v>
      </c>
      <c r="L34" s="64">
        <f t="shared" si="2"/>
        <v>20.18</v>
      </c>
      <c r="M34" s="53"/>
      <c r="N34" s="104"/>
      <c r="O34" s="18"/>
      <c r="P34" s="18"/>
      <c r="Q34" s="18"/>
      <c r="R34" s="167"/>
      <c r="S34" s="61"/>
      <c r="T34" s="53"/>
      <c r="U34" s="39"/>
      <c r="Z34" s="92"/>
      <c r="AA34" s="93"/>
    </row>
    <row r="35" spans="1:28" s="5" customFormat="1" x14ac:dyDescent="0.3">
      <c r="A35" s="187"/>
      <c r="B35" s="16">
        <v>20.18</v>
      </c>
      <c r="C35" s="16"/>
      <c r="D35" s="16"/>
      <c r="E35" s="16"/>
      <c r="F35" s="61">
        <f t="shared" si="0"/>
        <v>20.18</v>
      </c>
      <c r="G35" s="70"/>
      <c r="H35" s="17"/>
      <c r="I35" s="16"/>
      <c r="J35" s="17"/>
      <c r="K35" s="71">
        <f t="shared" si="1"/>
        <v>0</v>
      </c>
      <c r="L35" s="64">
        <f t="shared" si="2"/>
        <v>20.18</v>
      </c>
      <c r="M35" s="53"/>
      <c r="N35" s="104"/>
      <c r="O35" s="18"/>
      <c r="P35" s="18"/>
      <c r="Q35" s="18"/>
      <c r="R35" s="167"/>
      <c r="S35" s="61"/>
      <c r="T35" s="53"/>
      <c r="U35" s="39"/>
      <c r="Z35" s="92"/>
      <c r="AA35" s="93"/>
      <c r="AB35" s="93"/>
    </row>
    <row r="36" spans="1:28" s="5" customFormat="1" x14ac:dyDescent="0.3">
      <c r="A36" s="187"/>
      <c r="B36" s="16">
        <v>13154.62</v>
      </c>
      <c r="C36" s="16"/>
      <c r="D36" s="16"/>
      <c r="E36" s="16"/>
      <c r="F36" s="61">
        <f t="shared" si="0"/>
        <v>13154.62</v>
      </c>
      <c r="G36" s="70"/>
      <c r="H36" s="17"/>
      <c r="I36" s="16"/>
      <c r="J36" s="17"/>
      <c r="K36" s="71">
        <f t="shared" si="1"/>
        <v>0</v>
      </c>
      <c r="L36" s="64">
        <f t="shared" si="2"/>
        <v>13154.62</v>
      </c>
      <c r="M36" s="84">
        <v>44637</v>
      </c>
      <c r="N36" s="104" t="s">
        <v>52</v>
      </c>
      <c r="O36" s="18"/>
      <c r="P36" s="18" t="s">
        <v>53</v>
      </c>
      <c r="Q36" s="18" t="s">
        <v>173</v>
      </c>
      <c r="R36" s="167" t="s">
        <v>58</v>
      </c>
      <c r="S36" s="61">
        <v>6471.66</v>
      </c>
      <c r="T36" s="84">
        <v>44637</v>
      </c>
      <c r="U36" s="39" t="s">
        <v>165</v>
      </c>
      <c r="Z36" s="92"/>
      <c r="AA36" s="93"/>
      <c r="AB36" s="93"/>
    </row>
    <row r="37" spans="1:28" s="5" customFormat="1" x14ac:dyDescent="0.3">
      <c r="A37" s="187"/>
      <c r="B37" s="16">
        <v>1842.23</v>
      </c>
      <c r="C37" s="16"/>
      <c r="D37" s="16"/>
      <c r="E37" s="16"/>
      <c r="F37" s="61">
        <f t="shared" si="0"/>
        <v>1842.23</v>
      </c>
      <c r="G37" s="70"/>
      <c r="H37" s="17"/>
      <c r="I37" s="16"/>
      <c r="J37" s="17"/>
      <c r="K37" s="71">
        <f t="shared" si="1"/>
        <v>0</v>
      </c>
      <c r="L37" s="64">
        <f t="shared" si="2"/>
        <v>1842.23</v>
      </c>
      <c r="M37" s="84">
        <v>44637</v>
      </c>
      <c r="N37" s="153" t="s">
        <v>52</v>
      </c>
      <c r="O37" s="18"/>
      <c r="P37" s="18" t="s">
        <v>53</v>
      </c>
      <c r="Q37" s="18" t="s">
        <v>54</v>
      </c>
      <c r="R37" s="168" t="s">
        <v>58</v>
      </c>
      <c r="S37" s="61">
        <v>38613</v>
      </c>
      <c r="T37" s="84">
        <v>44637</v>
      </c>
      <c r="U37" s="85" t="s">
        <v>57</v>
      </c>
      <c r="Z37" s="92"/>
      <c r="AA37" s="93"/>
      <c r="AB37" s="93"/>
    </row>
    <row r="38" spans="1:28" s="5" customFormat="1" x14ac:dyDescent="0.3">
      <c r="A38" s="188"/>
      <c r="B38" s="16"/>
      <c r="C38" s="16"/>
      <c r="D38" s="16"/>
      <c r="E38" s="16"/>
      <c r="F38" s="61">
        <f t="shared" si="0"/>
        <v>0</v>
      </c>
      <c r="G38" s="70"/>
      <c r="H38" s="17"/>
      <c r="I38" s="16"/>
      <c r="J38" s="17"/>
      <c r="K38" s="71">
        <f t="shared" si="1"/>
        <v>0</v>
      </c>
      <c r="L38" s="64">
        <f t="shared" si="2"/>
        <v>0</v>
      </c>
      <c r="M38" s="53"/>
      <c r="N38" s="104"/>
      <c r="O38" s="18"/>
      <c r="P38" s="18"/>
      <c r="Q38" s="18"/>
      <c r="R38" s="167"/>
      <c r="S38" s="61"/>
      <c r="T38" s="53"/>
      <c r="U38" s="39"/>
      <c r="Z38" s="92"/>
    </row>
    <row r="39" spans="1:28" s="130" customFormat="1" x14ac:dyDescent="0.3">
      <c r="A39" s="45" t="s">
        <v>33</v>
      </c>
      <c r="B39" s="122">
        <f>SUM(B24:B38)</f>
        <v>42362.1</v>
      </c>
      <c r="C39" s="122">
        <f t="shared" ref="C39:E39" si="6">SUM(C24:C38)</f>
        <v>64599.29</v>
      </c>
      <c r="D39" s="122">
        <f>SUM(D24:D38)</f>
        <v>45629.600000000006</v>
      </c>
      <c r="E39" s="122">
        <f t="shared" si="6"/>
        <v>0</v>
      </c>
      <c r="F39" s="122">
        <f>SUM(F24:F38)</f>
        <v>152590.99</v>
      </c>
      <c r="G39" s="120">
        <f>+G24+G38</f>
        <v>0</v>
      </c>
      <c r="H39" s="121">
        <f t="shared" ref="H39:K39" si="7">+H24+H38</f>
        <v>0</v>
      </c>
      <c r="I39" s="122">
        <f t="shared" si="7"/>
        <v>0</v>
      </c>
      <c r="J39" s="121">
        <f t="shared" si="7"/>
        <v>0</v>
      </c>
      <c r="K39" s="119">
        <f t="shared" si="7"/>
        <v>0</v>
      </c>
      <c r="L39" s="122">
        <f>SUM(L24:L38)</f>
        <v>152590.99</v>
      </c>
      <c r="M39" s="124"/>
      <c r="N39" s="126"/>
      <c r="O39" s="125"/>
      <c r="P39" s="125"/>
      <c r="Q39" s="125"/>
      <c r="R39" s="169"/>
      <c r="S39" s="122">
        <f>SUM(S24:S38)</f>
        <v>120483.71</v>
      </c>
      <c r="T39" s="128"/>
      <c r="U39" s="142"/>
      <c r="Z39" s="131"/>
    </row>
    <row r="40" spans="1:28" s="5" customFormat="1" x14ac:dyDescent="0.3">
      <c r="A40" s="186" t="s">
        <v>34</v>
      </c>
      <c r="B40" s="46"/>
      <c r="C40" s="46"/>
      <c r="D40" s="46"/>
      <c r="E40" s="46"/>
      <c r="F40" s="60">
        <f t="shared" ref="F40:F47" si="8">+B40+C40+D40+E40</f>
        <v>0</v>
      </c>
      <c r="G40" s="68"/>
      <c r="H40" s="47"/>
      <c r="I40" s="48"/>
      <c r="J40" s="47"/>
      <c r="K40" s="60">
        <f t="shared" ref="K40:K47" si="9">SUM(G40:J40)</f>
        <v>0</v>
      </c>
      <c r="L40" s="66">
        <f t="shared" ref="L40:L47" si="10">F40-K40</f>
        <v>0</v>
      </c>
      <c r="M40" s="52"/>
      <c r="N40" s="103"/>
      <c r="O40" s="49"/>
      <c r="P40" s="49"/>
      <c r="Q40" s="49"/>
      <c r="R40" s="166"/>
      <c r="S40" s="57"/>
      <c r="T40" s="52"/>
      <c r="U40" s="50"/>
      <c r="Z40" s="92"/>
    </row>
    <row r="41" spans="1:28" s="5" customFormat="1" x14ac:dyDescent="0.3">
      <c r="A41" s="187"/>
      <c r="B41" s="21">
        <v>41.94</v>
      </c>
      <c r="C41" s="21"/>
      <c r="D41" s="21">
        <v>881.03</v>
      </c>
      <c r="E41" s="21"/>
      <c r="F41" s="61">
        <f t="shared" ref="F41:F43" si="11">+B41+C41+D41+E41</f>
        <v>922.97</v>
      </c>
      <c r="G41" s="70"/>
      <c r="H41" s="17"/>
      <c r="I41" s="16"/>
      <c r="J41" s="17"/>
      <c r="K41" s="61">
        <f t="shared" ref="K41:K43" si="12">SUM(G41:J41)</f>
        <v>0</v>
      </c>
      <c r="L41" s="64">
        <f t="shared" si="10"/>
        <v>922.97</v>
      </c>
      <c r="M41" s="53"/>
      <c r="N41" s="104"/>
      <c r="O41" s="18"/>
      <c r="P41" s="18"/>
      <c r="Q41" s="18"/>
      <c r="R41" s="167"/>
      <c r="S41" s="51"/>
      <c r="T41" s="53"/>
      <c r="U41" s="39"/>
      <c r="Z41" s="92"/>
    </row>
    <row r="42" spans="1:28" s="5" customFormat="1" x14ac:dyDescent="0.3">
      <c r="A42" s="187"/>
      <c r="B42" s="21">
        <v>41.94</v>
      </c>
      <c r="C42" s="21"/>
      <c r="D42" s="21">
        <v>3235.8</v>
      </c>
      <c r="E42" s="21"/>
      <c r="F42" s="61">
        <f t="shared" si="11"/>
        <v>3277.7400000000002</v>
      </c>
      <c r="G42" s="70"/>
      <c r="H42" s="17"/>
      <c r="I42" s="16"/>
      <c r="J42" s="17"/>
      <c r="K42" s="61">
        <f t="shared" si="12"/>
        <v>0</v>
      </c>
      <c r="L42" s="64">
        <f t="shared" si="10"/>
        <v>3277.7400000000002</v>
      </c>
      <c r="M42" s="53"/>
      <c r="N42" s="104"/>
      <c r="O42" s="18"/>
      <c r="P42" s="18"/>
      <c r="Q42" s="18"/>
      <c r="R42" s="167"/>
      <c r="S42" s="51"/>
      <c r="T42" s="53"/>
      <c r="U42" s="39"/>
      <c r="Z42" s="92"/>
    </row>
    <row r="43" spans="1:28" s="5" customFormat="1" x14ac:dyDescent="0.3">
      <c r="A43" s="187"/>
      <c r="B43" s="21">
        <v>1842.23</v>
      </c>
      <c r="C43" s="21"/>
      <c r="D43" s="21">
        <v>3235.8</v>
      </c>
      <c r="E43" s="21"/>
      <c r="F43" s="61">
        <f t="shared" si="11"/>
        <v>5078.0300000000007</v>
      </c>
      <c r="G43" s="70"/>
      <c r="H43" s="17"/>
      <c r="I43" s="16"/>
      <c r="J43" s="17"/>
      <c r="K43" s="61">
        <f t="shared" si="12"/>
        <v>0</v>
      </c>
      <c r="L43" s="64">
        <f t="shared" si="10"/>
        <v>5078.0300000000007</v>
      </c>
      <c r="M43" s="53"/>
      <c r="N43" s="104"/>
      <c r="O43" s="18"/>
      <c r="P43" s="18"/>
      <c r="Q43" s="18"/>
      <c r="R43" s="167"/>
      <c r="S43" s="51"/>
      <c r="T43" s="53"/>
      <c r="U43" s="39"/>
      <c r="Z43" s="92"/>
    </row>
    <row r="44" spans="1:28" s="5" customFormat="1" x14ac:dyDescent="0.3">
      <c r="A44" s="187"/>
      <c r="B44" s="21">
        <v>13112.68</v>
      </c>
      <c r="C44" s="21"/>
      <c r="D44" s="21"/>
      <c r="E44" s="21"/>
      <c r="F44" s="61">
        <f t="shared" si="8"/>
        <v>13112.68</v>
      </c>
      <c r="G44" s="70"/>
      <c r="H44" s="17"/>
      <c r="I44" s="16"/>
      <c r="J44" s="17"/>
      <c r="K44" s="61">
        <f t="shared" si="9"/>
        <v>0</v>
      </c>
      <c r="L44" s="64">
        <f t="shared" si="10"/>
        <v>13112.68</v>
      </c>
      <c r="M44" s="53"/>
      <c r="N44" s="104"/>
      <c r="O44" s="18"/>
      <c r="P44" s="18"/>
      <c r="Q44" s="18"/>
      <c r="R44" s="167"/>
      <c r="S44" s="51"/>
      <c r="T44" s="53"/>
      <c r="U44" s="39"/>
      <c r="Z44" s="92"/>
    </row>
    <row r="45" spans="1:28" s="5" customFormat="1" x14ac:dyDescent="0.3">
      <c r="A45" s="187"/>
      <c r="B45" s="21">
        <v>1842.23</v>
      </c>
      <c r="C45" s="21"/>
      <c r="D45" s="21"/>
      <c r="E45" s="21"/>
      <c r="F45" s="61">
        <f t="shared" si="8"/>
        <v>1842.23</v>
      </c>
      <c r="G45" s="70"/>
      <c r="H45" s="17"/>
      <c r="I45" s="16"/>
      <c r="J45" s="17"/>
      <c r="K45" s="61">
        <f t="shared" si="9"/>
        <v>0</v>
      </c>
      <c r="L45" s="64">
        <f t="shared" si="10"/>
        <v>1842.23</v>
      </c>
      <c r="M45" s="84">
        <v>44711</v>
      </c>
      <c r="N45" s="104" t="s">
        <v>52</v>
      </c>
      <c r="O45" s="18"/>
      <c r="P45" s="18" t="s">
        <v>53</v>
      </c>
      <c r="Q45" s="18" t="s">
        <v>173</v>
      </c>
      <c r="R45" s="167" t="s">
        <v>58</v>
      </c>
      <c r="S45" s="51">
        <v>8477.94</v>
      </c>
      <c r="T45" s="84">
        <v>44711</v>
      </c>
      <c r="U45" s="39" t="s">
        <v>166</v>
      </c>
      <c r="Z45" s="92"/>
    </row>
    <row r="46" spans="1:28" s="5" customFormat="1" x14ac:dyDescent="0.3">
      <c r="A46" s="187"/>
      <c r="B46" s="21">
        <v>13990.97</v>
      </c>
      <c r="C46" s="21"/>
      <c r="D46" s="21"/>
      <c r="E46" s="21"/>
      <c r="F46" s="61">
        <f t="shared" ref="F46" si="13">+B46+C46+D46+E46</f>
        <v>13990.97</v>
      </c>
      <c r="G46" s="70"/>
      <c r="H46" s="17"/>
      <c r="I46" s="16"/>
      <c r="J46" s="17"/>
      <c r="K46" s="61">
        <f t="shared" ref="K46" si="14">SUM(G46:J46)</f>
        <v>0</v>
      </c>
      <c r="L46" s="64">
        <f t="shared" si="10"/>
        <v>13990.97</v>
      </c>
      <c r="M46" s="84">
        <v>44713</v>
      </c>
      <c r="N46" s="153" t="s">
        <v>52</v>
      </c>
      <c r="O46" s="18"/>
      <c r="P46" s="18" t="s">
        <v>53</v>
      </c>
      <c r="Q46" s="18" t="s">
        <v>54</v>
      </c>
      <c r="R46" s="167" t="s">
        <v>59</v>
      </c>
      <c r="S46" s="51">
        <v>38160</v>
      </c>
      <c r="T46" s="84">
        <v>44713</v>
      </c>
      <c r="U46" s="85" t="s">
        <v>60</v>
      </c>
      <c r="Z46" s="92"/>
    </row>
    <row r="47" spans="1:28" s="5" customFormat="1" x14ac:dyDescent="0.3">
      <c r="A47" s="188"/>
      <c r="B47" s="21"/>
      <c r="C47" s="21"/>
      <c r="D47" s="21"/>
      <c r="E47" s="21"/>
      <c r="F47" s="61">
        <f t="shared" si="8"/>
        <v>0</v>
      </c>
      <c r="G47" s="70"/>
      <c r="H47" s="17"/>
      <c r="I47" s="16"/>
      <c r="J47" s="17"/>
      <c r="K47" s="61">
        <f t="shared" si="9"/>
        <v>0</v>
      </c>
      <c r="L47" s="64">
        <f t="shared" si="10"/>
        <v>0</v>
      </c>
      <c r="M47" s="53"/>
      <c r="N47" s="104"/>
      <c r="O47" s="18"/>
      <c r="P47" s="18"/>
      <c r="Q47" s="18"/>
      <c r="R47" s="167"/>
      <c r="S47" s="51"/>
      <c r="T47" s="53"/>
      <c r="U47" s="39"/>
      <c r="Z47" s="92"/>
    </row>
    <row r="48" spans="1:28" s="130" customFormat="1" x14ac:dyDescent="0.3">
      <c r="A48" s="41" t="s">
        <v>33</v>
      </c>
      <c r="B48" s="132">
        <f>SUM(B41:B47)</f>
        <v>30871.989999999998</v>
      </c>
      <c r="C48" s="132">
        <f t="shared" ref="C48:E48" si="15">SUM(C41:C47)</f>
        <v>0</v>
      </c>
      <c r="D48" s="132">
        <f>SUM(D41:D47)</f>
        <v>7352.63</v>
      </c>
      <c r="E48" s="132">
        <f t="shared" si="15"/>
        <v>0</v>
      </c>
      <c r="F48" s="132">
        <f>SUM(F41:F47)</f>
        <v>38224.620000000003</v>
      </c>
      <c r="G48" s="120">
        <f>+G40+G47</f>
        <v>0</v>
      </c>
      <c r="H48" s="121">
        <f t="shared" ref="H48:K48" si="16">+H40+H47</f>
        <v>0</v>
      </c>
      <c r="I48" s="122">
        <f t="shared" si="16"/>
        <v>0</v>
      </c>
      <c r="J48" s="121">
        <f t="shared" si="16"/>
        <v>0</v>
      </c>
      <c r="K48" s="119">
        <f t="shared" si="16"/>
        <v>0</v>
      </c>
      <c r="L48" s="132">
        <f>SUM(L41:L47)</f>
        <v>38224.620000000003</v>
      </c>
      <c r="M48" s="124"/>
      <c r="N48" s="126"/>
      <c r="O48" s="125"/>
      <c r="P48" s="125"/>
      <c r="Q48" s="125"/>
      <c r="R48" s="169"/>
      <c r="S48" s="132">
        <f>SUM(S42:S47)</f>
        <v>46637.94</v>
      </c>
      <c r="T48" s="124"/>
      <c r="U48" s="145"/>
      <c r="Z48" s="131"/>
    </row>
    <row r="49" spans="1:26" s="5" customFormat="1" x14ac:dyDescent="0.3">
      <c r="A49" s="187" t="s">
        <v>35</v>
      </c>
      <c r="B49" s="27"/>
      <c r="C49" s="27"/>
      <c r="D49" s="27"/>
      <c r="E49" s="27"/>
      <c r="F49" s="74">
        <f t="shared" ref="F49:F59" si="17">+B49+C49+D49+E49</f>
        <v>0</v>
      </c>
      <c r="G49" s="68"/>
      <c r="H49" s="47"/>
      <c r="I49" s="48"/>
      <c r="J49" s="47"/>
      <c r="K49" s="60">
        <f t="shared" ref="K49:K59" si="18">SUM(G49:J49)</f>
        <v>0</v>
      </c>
      <c r="L49" s="67">
        <f t="shared" ref="L49:L59" si="19">F49-K49</f>
        <v>0</v>
      </c>
      <c r="M49" s="52"/>
      <c r="N49" s="103"/>
      <c r="O49" s="49"/>
      <c r="P49" s="49"/>
      <c r="Q49" s="49"/>
      <c r="R49" s="166"/>
      <c r="S49" s="60"/>
      <c r="T49" s="55"/>
      <c r="U49" s="38"/>
      <c r="Z49" s="92"/>
    </row>
    <row r="50" spans="1:26" s="5" customFormat="1" x14ac:dyDescent="0.3">
      <c r="A50" s="187"/>
      <c r="B50" s="21">
        <v>41.91</v>
      </c>
      <c r="C50" s="21"/>
      <c r="D50" s="21">
        <v>4238.9399999999996</v>
      </c>
      <c r="E50" s="21"/>
      <c r="F50" s="61">
        <f t="shared" si="17"/>
        <v>4280.8499999999995</v>
      </c>
      <c r="G50" s="75"/>
      <c r="H50" s="22"/>
      <c r="I50" s="23"/>
      <c r="J50" s="22"/>
      <c r="K50" s="61">
        <f t="shared" si="18"/>
        <v>0</v>
      </c>
      <c r="L50" s="64">
        <f t="shared" si="19"/>
        <v>4280.8499999999995</v>
      </c>
      <c r="M50" s="53"/>
      <c r="N50" s="104"/>
      <c r="O50" s="18"/>
      <c r="P50" s="18"/>
      <c r="Q50" s="18"/>
      <c r="R50" s="167"/>
      <c r="S50" s="61"/>
      <c r="T50" s="53"/>
      <c r="U50" s="39"/>
      <c r="Z50" s="92"/>
    </row>
    <row r="51" spans="1:26" s="5" customFormat="1" x14ac:dyDescent="0.3">
      <c r="A51" s="187"/>
      <c r="B51" s="21">
        <v>41.91</v>
      </c>
      <c r="C51" s="21"/>
      <c r="D51" s="21">
        <v>4238.9399999999996</v>
      </c>
      <c r="E51" s="21"/>
      <c r="F51" s="61">
        <f t="shared" si="17"/>
        <v>4280.8499999999995</v>
      </c>
      <c r="G51" s="75"/>
      <c r="H51" s="22"/>
      <c r="I51" s="23"/>
      <c r="J51" s="22"/>
      <c r="K51" s="61">
        <f t="shared" si="18"/>
        <v>0</v>
      </c>
      <c r="L51" s="64">
        <f t="shared" si="19"/>
        <v>4280.8499999999995</v>
      </c>
      <c r="M51" s="53"/>
      <c r="N51" s="104"/>
      <c r="O51" s="18"/>
      <c r="P51" s="18"/>
      <c r="Q51" s="18"/>
      <c r="R51" s="167"/>
      <c r="S51" s="61"/>
      <c r="T51" s="53"/>
      <c r="U51" s="39"/>
      <c r="Z51" s="92"/>
    </row>
    <row r="52" spans="1:26" s="5" customFormat="1" x14ac:dyDescent="0.3">
      <c r="A52" s="187"/>
      <c r="B52" s="21">
        <v>2515.39</v>
      </c>
      <c r="C52" s="21"/>
      <c r="D52" s="21"/>
      <c r="E52" s="21"/>
      <c r="F52" s="61">
        <f t="shared" si="17"/>
        <v>2515.39</v>
      </c>
      <c r="G52" s="75"/>
      <c r="H52" s="22"/>
      <c r="I52" s="23"/>
      <c r="J52" s="22"/>
      <c r="K52" s="61">
        <f t="shared" si="18"/>
        <v>0</v>
      </c>
      <c r="L52" s="64">
        <f t="shared" si="19"/>
        <v>2515.39</v>
      </c>
      <c r="M52" s="53"/>
      <c r="N52" s="104"/>
      <c r="O52" s="18"/>
      <c r="P52" s="18"/>
      <c r="Q52" s="18"/>
      <c r="R52" s="167"/>
      <c r="S52" s="61"/>
      <c r="T52" s="53"/>
      <c r="U52" s="39"/>
      <c r="Z52" s="92"/>
    </row>
    <row r="53" spans="1:26" s="5" customFormat="1" x14ac:dyDescent="0.3">
      <c r="A53" s="187"/>
      <c r="B53" s="21">
        <v>15302.57</v>
      </c>
      <c r="C53" s="21"/>
      <c r="D53" s="21"/>
      <c r="E53" s="21"/>
      <c r="F53" s="61">
        <f t="shared" si="17"/>
        <v>15302.57</v>
      </c>
      <c r="G53" s="75"/>
      <c r="H53" s="22"/>
      <c r="I53" s="23"/>
      <c r="J53" s="22"/>
      <c r="K53" s="61">
        <f t="shared" si="18"/>
        <v>0</v>
      </c>
      <c r="L53" s="64">
        <f t="shared" si="19"/>
        <v>15302.57</v>
      </c>
      <c r="M53" s="53"/>
      <c r="N53" s="104"/>
      <c r="O53" s="18"/>
      <c r="P53" s="18"/>
      <c r="Q53" s="18"/>
      <c r="R53" s="167"/>
      <c r="S53" s="61"/>
      <c r="T53" s="53"/>
      <c r="U53" s="39"/>
      <c r="Z53" s="92"/>
    </row>
    <row r="54" spans="1:26" s="5" customFormat="1" x14ac:dyDescent="0.3">
      <c r="A54" s="187"/>
      <c r="B54" s="21">
        <v>17776.02</v>
      </c>
      <c r="C54" s="21"/>
      <c r="D54" s="21"/>
      <c r="E54" s="21"/>
      <c r="F54" s="61">
        <f t="shared" ref="F54:F56" si="20">+B54+C54+D54+E54</f>
        <v>17776.02</v>
      </c>
      <c r="G54" s="75"/>
      <c r="H54" s="22"/>
      <c r="I54" s="23"/>
      <c r="J54" s="22"/>
      <c r="K54" s="61">
        <f t="shared" ref="K54:K56" si="21">SUM(G54:J54)</f>
        <v>0</v>
      </c>
      <c r="L54" s="64">
        <f t="shared" si="19"/>
        <v>17776.02</v>
      </c>
      <c r="M54" s="53"/>
      <c r="N54" s="104"/>
      <c r="O54" s="18"/>
      <c r="P54" s="18"/>
      <c r="Q54" s="18"/>
      <c r="R54" s="167"/>
      <c r="S54" s="61"/>
      <c r="T54" s="53"/>
      <c r="U54" s="39"/>
      <c r="Z54" s="92"/>
    </row>
    <row r="55" spans="1:26" s="5" customFormat="1" x14ac:dyDescent="0.3">
      <c r="A55" s="187"/>
      <c r="B55" s="21">
        <v>41.91</v>
      </c>
      <c r="C55" s="21"/>
      <c r="D55" s="21"/>
      <c r="E55" s="21"/>
      <c r="F55" s="61">
        <f t="shared" si="20"/>
        <v>41.91</v>
      </c>
      <c r="G55" s="75"/>
      <c r="H55" s="22"/>
      <c r="I55" s="23"/>
      <c r="J55" s="22"/>
      <c r="K55" s="61">
        <f t="shared" si="21"/>
        <v>0</v>
      </c>
      <c r="L55" s="64">
        <f t="shared" si="19"/>
        <v>41.91</v>
      </c>
      <c r="M55" s="53"/>
      <c r="N55" s="104"/>
      <c r="O55" s="18"/>
      <c r="P55" s="18"/>
      <c r="Q55" s="18"/>
      <c r="R55" s="167"/>
      <c r="S55" s="61"/>
      <c r="T55" s="53"/>
      <c r="U55" s="39"/>
      <c r="Z55" s="92"/>
    </row>
    <row r="56" spans="1:26" s="5" customFormat="1" x14ac:dyDescent="0.3">
      <c r="A56" s="187"/>
      <c r="B56" s="21">
        <v>41.91</v>
      </c>
      <c r="C56" s="21"/>
      <c r="D56" s="21"/>
      <c r="E56" s="21"/>
      <c r="F56" s="61">
        <f t="shared" si="20"/>
        <v>41.91</v>
      </c>
      <c r="G56" s="75"/>
      <c r="H56" s="22"/>
      <c r="I56" s="23"/>
      <c r="J56" s="22"/>
      <c r="K56" s="61">
        <f t="shared" si="21"/>
        <v>0</v>
      </c>
      <c r="L56" s="64">
        <f t="shared" si="19"/>
        <v>41.91</v>
      </c>
      <c r="M56" s="53"/>
      <c r="N56" s="104"/>
      <c r="O56" s="18"/>
      <c r="P56" s="18"/>
      <c r="Q56" s="18"/>
      <c r="R56" s="167"/>
      <c r="S56" s="61"/>
      <c r="T56" s="53"/>
      <c r="U56" s="39"/>
      <c r="Z56" s="92"/>
    </row>
    <row r="57" spans="1:26" s="5" customFormat="1" x14ac:dyDescent="0.3">
      <c r="A57" s="187"/>
      <c r="B57" s="21">
        <v>2055.83</v>
      </c>
      <c r="C57" s="21"/>
      <c r="D57" s="21"/>
      <c r="E57" s="21"/>
      <c r="F57" s="61">
        <f t="shared" si="17"/>
        <v>2055.83</v>
      </c>
      <c r="G57" s="75"/>
      <c r="H57" s="22"/>
      <c r="I57" s="23"/>
      <c r="J57" s="22"/>
      <c r="K57" s="61">
        <f t="shared" si="18"/>
        <v>0</v>
      </c>
      <c r="L57" s="64">
        <f t="shared" si="19"/>
        <v>2055.83</v>
      </c>
      <c r="M57" s="84">
        <v>44742</v>
      </c>
      <c r="N57" s="104" t="s">
        <v>52</v>
      </c>
      <c r="O57" s="18"/>
      <c r="P57" s="18" t="s">
        <v>53</v>
      </c>
      <c r="Q57" s="18" t="s">
        <v>173</v>
      </c>
      <c r="R57" s="167"/>
      <c r="S57" s="61">
        <v>6471.66</v>
      </c>
      <c r="T57" s="84">
        <v>44742</v>
      </c>
      <c r="U57" s="39" t="s">
        <v>167</v>
      </c>
      <c r="Z57" s="92"/>
    </row>
    <row r="58" spans="1:26" s="5" customFormat="1" x14ac:dyDescent="0.3">
      <c r="A58" s="187"/>
      <c r="B58" s="21">
        <v>41.94</v>
      </c>
      <c r="C58" s="21"/>
      <c r="D58" s="21"/>
      <c r="E58" s="21"/>
      <c r="F58" s="61">
        <f t="shared" ref="F58" si="22">+B58+C58+D58+E58</f>
        <v>41.94</v>
      </c>
      <c r="G58" s="75"/>
      <c r="H58" s="22"/>
      <c r="I58" s="23"/>
      <c r="J58" s="22"/>
      <c r="K58" s="61">
        <f t="shared" ref="K58" si="23">SUM(G58:J58)</f>
        <v>0</v>
      </c>
      <c r="L58" s="64">
        <f t="shared" si="19"/>
        <v>41.94</v>
      </c>
      <c r="M58" s="84">
        <v>44713</v>
      </c>
      <c r="N58" s="153" t="s">
        <v>52</v>
      </c>
      <c r="O58" s="18"/>
      <c r="P58" s="18" t="s">
        <v>53</v>
      </c>
      <c r="Q58" s="18" t="s">
        <v>54</v>
      </c>
      <c r="R58" s="167" t="s">
        <v>62</v>
      </c>
      <c r="S58" s="61">
        <v>48351</v>
      </c>
      <c r="T58" s="84">
        <v>44713</v>
      </c>
      <c r="U58" s="85" t="s">
        <v>61</v>
      </c>
      <c r="Z58" s="92"/>
    </row>
    <row r="59" spans="1:26" s="5" customFormat="1" x14ac:dyDescent="0.3">
      <c r="A59" s="188"/>
      <c r="B59" s="21">
        <f>SUM(B49)</f>
        <v>0</v>
      </c>
      <c r="C59" s="21"/>
      <c r="D59" s="21"/>
      <c r="E59" s="21"/>
      <c r="F59" s="61">
        <f t="shared" si="17"/>
        <v>0</v>
      </c>
      <c r="G59" s="75"/>
      <c r="H59" s="22"/>
      <c r="I59" s="23"/>
      <c r="J59" s="22"/>
      <c r="K59" s="61">
        <f t="shared" si="18"/>
        <v>0</v>
      </c>
      <c r="L59" s="64">
        <f t="shared" si="19"/>
        <v>0</v>
      </c>
      <c r="M59" s="53"/>
      <c r="N59" s="104"/>
      <c r="O59" s="18"/>
      <c r="P59" s="18"/>
      <c r="Q59" s="18"/>
      <c r="R59" s="167"/>
      <c r="S59" s="61"/>
      <c r="T59" s="53"/>
      <c r="U59" s="39"/>
      <c r="Z59" s="92"/>
    </row>
    <row r="60" spans="1:26" s="130" customFormat="1" x14ac:dyDescent="0.3">
      <c r="A60" s="45" t="s">
        <v>33</v>
      </c>
      <c r="B60" s="118">
        <f>SUM(B50:B58)</f>
        <v>37859.390000000014</v>
      </c>
      <c r="C60" s="118">
        <f t="shared" ref="C60" si="24">SUM(C50:C58)</f>
        <v>0</v>
      </c>
      <c r="D60" s="118">
        <f>SUM(D50:D58)</f>
        <v>8477.8799999999992</v>
      </c>
      <c r="E60" s="118">
        <f>SUM(E50:E58)</f>
        <v>0</v>
      </c>
      <c r="F60" s="118">
        <f>SUM(F50:F58)</f>
        <v>46337.270000000004</v>
      </c>
      <c r="G60" s="120">
        <f t="shared" ref="G60:K60" si="25">+G49+G59</f>
        <v>0</v>
      </c>
      <c r="H60" s="121">
        <f t="shared" si="25"/>
        <v>0</v>
      </c>
      <c r="I60" s="122">
        <f t="shared" si="25"/>
        <v>0</v>
      </c>
      <c r="J60" s="121">
        <f t="shared" si="25"/>
        <v>0</v>
      </c>
      <c r="K60" s="119">
        <f t="shared" si="25"/>
        <v>0</v>
      </c>
      <c r="L60" s="118">
        <f>SUM(L50:L58)</f>
        <v>46337.270000000004</v>
      </c>
      <c r="M60" s="124"/>
      <c r="N60" s="126"/>
      <c r="O60" s="125"/>
      <c r="P60" s="125"/>
      <c r="Q60" s="125"/>
      <c r="R60" s="169"/>
      <c r="S60" s="118">
        <f>SUM(S50:S58)</f>
        <v>54822.66</v>
      </c>
      <c r="T60" s="128"/>
      <c r="U60" s="142"/>
      <c r="Z60" s="131"/>
    </row>
    <row r="61" spans="1:26" s="5" customFormat="1" x14ac:dyDescent="0.3">
      <c r="A61" s="186" t="s">
        <v>36</v>
      </c>
      <c r="B61" s="46"/>
      <c r="C61" s="46"/>
      <c r="D61" s="46"/>
      <c r="E61" s="46"/>
      <c r="F61" s="60">
        <f t="shared" ref="F61:F67" si="26">+B61+C61+D61+E61</f>
        <v>0</v>
      </c>
      <c r="G61" s="77"/>
      <c r="H61" s="78"/>
      <c r="I61" s="79"/>
      <c r="J61" s="78"/>
      <c r="K61" s="60">
        <f t="shared" ref="K61:K67" si="27">SUM(G61:J61)</f>
        <v>0</v>
      </c>
      <c r="L61" s="66">
        <f t="shared" ref="L61:L67" si="28">F61-K61</f>
        <v>0</v>
      </c>
      <c r="M61" s="52"/>
      <c r="N61" s="103"/>
      <c r="O61" s="49"/>
      <c r="P61" s="49"/>
      <c r="Q61" s="49"/>
      <c r="R61" s="166"/>
      <c r="S61" s="60"/>
      <c r="T61" s="52"/>
      <c r="U61" s="50"/>
      <c r="Z61" s="92"/>
    </row>
    <row r="62" spans="1:26" s="5" customFormat="1" x14ac:dyDescent="0.3">
      <c r="A62" s="187"/>
      <c r="B62" s="21">
        <v>2055.83</v>
      </c>
      <c r="C62" s="21"/>
      <c r="D62" s="21">
        <v>4238.9399999999996</v>
      </c>
      <c r="E62" s="21"/>
      <c r="F62" s="61">
        <f t="shared" si="26"/>
        <v>6294.7699999999995</v>
      </c>
      <c r="G62" s="75"/>
      <c r="H62" s="22"/>
      <c r="I62" s="23"/>
      <c r="J62" s="22"/>
      <c r="K62" s="61">
        <f t="shared" si="27"/>
        <v>0</v>
      </c>
      <c r="L62" s="64">
        <f t="shared" si="28"/>
        <v>6294.7699999999995</v>
      </c>
      <c r="M62" s="53"/>
      <c r="N62" s="104"/>
      <c r="O62" s="18"/>
      <c r="P62" s="18"/>
      <c r="Q62" s="18"/>
      <c r="R62" s="167"/>
      <c r="S62" s="61"/>
      <c r="T62" s="53"/>
      <c r="U62" s="39"/>
      <c r="Z62" s="92"/>
    </row>
    <row r="63" spans="1:26" s="5" customFormat="1" x14ac:dyDescent="0.3">
      <c r="A63" s="187"/>
      <c r="B63" s="21">
        <v>2055.83</v>
      </c>
      <c r="C63" s="21"/>
      <c r="D63" s="21">
        <v>4238.9399999999996</v>
      </c>
      <c r="E63" s="21"/>
      <c r="F63" s="61">
        <f t="shared" ref="F63" si="29">+B63+C63+D63+E63</f>
        <v>6294.7699999999995</v>
      </c>
      <c r="G63" s="75"/>
      <c r="H63" s="22"/>
      <c r="I63" s="23"/>
      <c r="J63" s="22"/>
      <c r="K63" s="61">
        <f t="shared" ref="K63" si="30">SUM(G63:J63)</f>
        <v>0</v>
      </c>
      <c r="L63" s="64">
        <f t="shared" si="28"/>
        <v>6294.7699999999995</v>
      </c>
      <c r="M63" s="53"/>
      <c r="N63" s="104"/>
      <c r="O63" s="18"/>
      <c r="P63" s="18"/>
      <c r="Q63" s="18"/>
      <c r="R63" s="167"/>
      <c r="S63" s="61"/>
      <c r="T63" s="53"/>
      <c r="U63" s="39"/>
      <c r="Z63" s="92"/>
    </row>
    <row r="64" spans="1:26" s="5" customFormat="1" x14ac:dyDescent="0.3">
      <c r="A64" s="187"/>
      <c r="B64" s="21">
        <v>41.94</v>
      </c>
      <c r="C64" s="21"/>
      <c r="D64" s="21"/>
      <c r="E64" s="21"/>
      <c r="F64" s="61">
        <f t="shared" si="26"/>
        <v>41.94</v>
      </c>
      <c r="G64" s="75"/>
      <c r="H64" s="22"/>
      <c r="I64" s="23"/>
      <c r="J64" s="22"/>
      <c r="K64" s="61">
        <f t="shared" si="27"/>
        <v>0</v>
      </c>
      <c r="L64" s="64">
        <f t="shared" si="28"/>
        <v>41.94</v>
      </c>
      <c r="M64" s="53"/>
      <c r="N64" s="104"/>
      <c r="O64" s="18"/>
      <c r="P64" s="18"/>
      <c r="Q64" s="18"/>
      <c r="R64" s="167"/>
      <c r="S64" s="61"/>
      <c r="T64" s="53"/>
      <c r="U64" s="39"/>
      <c r="Z64" s="92"/>
    </row>
    <row r="65" spans="1:26" s="5" customFormat="1" x14ac:dyDescent="0.3">
      <c r="A65" s="187"/>
      <c r="B65" s="21">
        <v>17797.78</v>
      </c>
      <c r="C65" s="21"/>
      <c r="D65" s="21"/>
      <c r="E65" s="21"/>
      <c r="F65" s="61">
        <f t="shared" ref="F65:F66" si="31">+B65+C65+D65+E65</f>
        <v>17797.78</v>
      </c>
      <c r="G65" s="75"/>
      <c r="H65" s="22"/>
      <c r="I65" s="23"/>
      <c r="J65" s="22"/>
      <c r="K65" s="61">
        <f t="shared" ref="K65:K66" si="32">SUM(G65:J65)</f>
        <v>0</v>
      </c>
      <c r="L65" s="64">
        <f t="shared" si="28"/>
        <v>17797.78</v>
      </c>
      <c r="M65" s="84">
        <v>44742</v>
      </c>
      <c r="N65" s="153" t="s">
        <v>52</v>
      </c>
      <c r="O65" s="18"/>
      <c r="P65" s="18" t="s">
        <v>53</v>
      </c>
      <c r="Q65" s="18" t="s">
        <v>173</v>
      </c>
      <c r="R65" s="167"/>
      <c r="S65" s="61">
        <v>8477.94</v>
      </c>
      <c r="T65" s="84">
        <v>44742</v>
      </c>
      <c r="U65" s="39" t="s">
        <v>168</v>
      </c>
      <c r="Z65" s="92"/>
    </row>
    <row r="66" spans="1:26" s="5" customFormat="1" x14ac:dyDescent="0.3">
      <c r="A66" s="187"/>
      <c r="B66" s="21">
        <v>17797.82</v>
      </c>
      <c r="C66" s="21"/>
      <c r="D66" s="21"/>
      <c r="E66" s="21"/>
      <c r="F66" s="61">
        <f t="shared" si="31"/>
        <v>17797.82</v>
      </c>
      <c r="G66" s="75"/>
      <c r="H66" s="22"/>
      <c r="I66" s="23"/>
      <c r="J66" s="22"/>
      <c r="K66" s="61">
        <f t="shared" si="32"/>
        <v>0</v>
      </c>
      <c r="L66" s="64">
        <f t="shared" si="28"/>
        <v>17797.82</v>
      </c>
      <c r="M66" s="84">
        <v>44699</v>
      </c>
      <c r="N66" s="153" t="s">
        <v>52</v>
      </c>
      <c r="O66" s="18"/>
      <c r="P66" s="18" t="s">
        <v>53</v>
      </c>
      <c r="Q66" s="18" t="s">
        <v>54</v>
      </c>
      <c r="R66" s="168" t="s">
        <v>58</v>
      </c>
      <c r="S66" s="61">
        <v>48269</v>
      </c>
      <c r="T66" s="84">
        <v>44699</v>
      </c>
      <c r="U66" s="85" t="s">
        <v>63</v>
      </c>
      <c r="Z66" s="92"/>
    </row>
    <row r="67" spans="1:26" s="5" customFormat="1" x14ac:dyDescent="0.3">
      <c r="A67" s="188"/>
      <c r="B67" s="21"/>
      <c r="C67" s="21"/>
      <c r="D67" s="21"/>
      <c r="E67" s="21"/>
      <c r="F67" s="61">
        <f t="shared" si="26"/>
        <v>0</v>
      </c>
      <c r="G67" s="75"/>
      <c r="H67" s="22"/>
      <c r="I67" s="23"/>
      <c r="J67" s="22"/>
      <c r="K67" s="61">
        <f t="shared" si="27"/>
        <v>0</v>
      </c>
      <c r="L67" s="64">
        <f t="shared" si="28"/>
        <v>0</v>
      </c>
      <c r="M67" s="53"/>
      <c r="N67" s="104"/>
      <c r="O67" s="18"/>
      <c r="P67" s="18"/>
      <c r="Q67" s="18"/>
      <c r="R67" s="167"/>
      <c r="S67" s="61"/>
      <c r="T67" s="53"/>
      <c r="U67" s="39"/>
      <c r="Z67" s="92"/>
    </row>
    <row r="68" spans="1:26" s="130" customFormat="1" x14ac:dyDescent="0.3">
      <c r="A68" s="41" t="s">
        <v>33</v>
      </c>
      <c r="B68" s="132">
        <f>SUM(B62:B66)</f>
        <v>39749.199999999997</v>
      </c>
      <c r="C68" s="132">
        <f t="shared" ref="C68" si="33">SUM(C62:C66)</f>
        <v>0</v>
      </c>
      <c r="D68" s="132">
        <f>SUM(D62:D66)</f>
        <v>8477.8799999999992</v>
      </c>
      <c r="E68" s="132">
        <f>SUM(E62:E66)</f>
        <v>0</v>
      </c>
      <c r="F68" s="132">
        <f>SUM(F62:F66)</f>
        <v>48227.08</v>
      </c>
      <c r="G68" s="133">
        <f>+G67+G61</f>
        <v>0</v>
      </c>
      <c r="H68" s="134">
        <f t="shared" ref="H68:K68" si="34">+H67+H61</f>
        <v>0</v>
      </c>
      <c r="I68" s="135">
        <f t="shared" si="34"/>
        <v>0</v>
      </c>
      <c r="J68" s="134">
        <f t="shared" si="34"/>
        <v>0</v>
      </c>
      <c r="K68" s="127">
        <f t="shared" si="34"/>
        <v>0</v>
      </c>
      <c r="L68" s="132">
        <f>SUM(L62:L66)</f>
        <v>48227.08</v>
      </c>
      <c r="M68" s="124"/>
      <c r="N68" s="126"/>
      <c r="O68" s="125"/>
      <c r="P68" s="125"/>
      <c r="Q68" s="125"/>
      <c r="R68" s="169"/>
      <c r="S68" s="132">
        <f>SUM(S62:S66)</f>
        <v>56746.94</v>
      </c>
      <c r="T68" s="124"/>
      <c r="U68" s="145"/>
      <c r="Z68" s="131"/>
    </row>
    <row r="69" spans="1:26" s="5" customFormat="1" x14ac:dyDescent="0.3">
      <c r="A69" s="187" t="s">
        <v>37</v>
      </c>
      <c r="B69" s="24"/>
      <c r="C69" s="27"/>
      <c r="D69" s="27"/>
      <c r="E69" s="27"/>
      <c r="F69" s="74">
        <f t="shared" ref="F69:F76" si="35">+B69+C69+D69+E69</f>
        <v>0</v>
      </c>
      <c r="G69" s="76"/>
      <c r="H69" s="25"/>
      <c r="I69" s="26"/>
      <c r="J69" s="25"/>
      <c r="K69" s="74">
        <f t="shared" ref="K69:K76" si="36">SUM(G69:J69)</f>
        <v>0</v>
      </c>
      <c r="L69" s="67">
        <f t="shared" ref="L69:L76" si="37">F69-K69</f>
        <v>0</v>
      </c>
      <c r="M69" s="52"/>
      <c r="N69" s="103"/>
      <c r="O69" s="49"/>
      <c r="P69" s="49"/>
      <c r="Q69" s="49"/>
      <c r="R69" s="166"/>
      <c r="S69" s="60"/>
      <c r="T69" s="55"/>
      <c r="U69" s="38"/>
      <c r="Z69" s="92"/>
    </row>
    <row r="70" spans="1:26" s="5" customFormat="1" x14ac:dyDescent="0.3">
      <c r="A70" s="187"/>
      <c r="B70" s="21">
        <v>41.94</v>
      </c>
      <c r="C70" s="21"/>
      <c r="D70" s="21">
        <v>4239.46</v>
      </c>
      <c r="E70" s="21"/>
      <c r="F70" s="61">
        <f t="shared" ref="F70:F72" si="38">+B70+C70+D70+E70</f>
        <v>4281.3999999999996</v>
      </c>
      <c r="G70" s="75"/>
      <c r="H70" s="22"/>
      <c r="I70" s="23"/>
      <c r="J70" s="22"/>
      <c r="K70" s="61">
        <f t="shared" ref="K70:K72" si="39">SUM(G70:J70)</f>
        <v>0</v>
      </c>
      <c r="L70" s="64">
        <f t="shared" si="37"/>
        <v>4281.3999999999996</v>
      </c>
      <c r="M70" s="53"/>
      <c r="N70" s="104"/>
      <c r="O70" s="18"/>
      <c r="P70" s="18"/>
      <c r="Q70" s="18"/>
      <c r="R70" s="167"/>
      <c r="S70" s="61"/>
      <c r="T70" s="53"/>
      <c r="U70" s="39"/>
      <c r="Z70" s="92"/>
    </row>
    <row r="71" spans="1:26" s="5" customFormat="1" x14ac:dyDescent="0.3">
      <c r="A71" s="187"/>
      <c r="B71" s="21">
        <v>2055.83</v>
      </c>
      <c r="C71" s="21"/>
      <c r="D71" s="21">
        <v>41.94</v>
      </c>
      <c r="E71" s="21"/>
      <c r="F71" s="61">
        <f t="shared" si="38"/>
        <v>2097.77</v>
      </c>
      <c r="G71" s="75"/>
      <c r="H71" s="22"/>
      <c r="I71" s="23"/>
      <c r="J71" s="22"/>
      <c r="K71" s="61">
        <f t="shared" si="39"/>
        <v>0</v>
      </c>
      <c r="L71" s="64">
        <f t="shared" si="37"/>
        <v>2097.77</v>
      </c>
      <c r="M71" s="53"/>
      <c r="N71" s="104"/>
      <c r="O71" s="18"/>
      <c r="P71" s="18"/>
      <c r="Q71" s="18"/>
      <c r="R71" s="167"/>
      <c r="S71" s="61"/>
      <c r="T71" s="53"/>
      <c r="U71" s="39"/>
      <c r="Z71" s="92"/>
    </row>
    <row r="72" spans="1:26" s="5" customFormat="1" x14ac:dyDescent="0.3">
      <c r="A72" s="187"/>
      <c r="B72" s="21">
        <v>17859.900000000001</v>
      </c>
      <c r="C72" s="21"/>
      <c r="D72" s="21">
        <v>4323.34</v>
      </c>
      <c r="E72" s="21"/>
      <c r="F72" s="61">
        <f t="shared" si="38"/>
        <v>22183.24</v>
      </c>
      <c r="G72" s="75"/>
      <c r="H72" s="22"/>
      <c r="I72" s="23"/>
      <c r="J72" s="22"/>
      <c r="K72" s="61">
        <f t="shared" si="39"/>
        <v>0</v>
      </c>
      <c r="L72" s="64">
        <f t="shared" si="37"/>
        <v>22183.24</v>
      </c>
      <c r="M72" s="53"/>
      <c r="N72" s="104"/>
      <c r="O72" s="18"/>
      <c r="P72" s="18"/>
      <c r="Q72" s="18"/>
      <c r="R72" s="167"/>
      <c r="S72" s="61"/>
      <c r="T72" s="53"/>
      <c r="U72" s="39"/>
      <c r="Z72" s="92"/>
    </row>
    <row r="73" spans="1:26" s="5" customFormat="1" x14ac:dyDescent="0.3">
      <c r="A73" s="187"/>
      <c r="B73" s="21">
        <v>2055.83</v>
      </c>
      <c r="C73" s="21"/>
      <c r="D73" s="21"/>
      <c r="E73" s="21"/>
      <c r="F73" s="61">
        <f t="shared" si="35"/>
        <v>2055.83</v>
      </c>
      <c r="G73" s="75"/>
      <c r="H73" s="22"/>
      <c r="I73" s="23"/>
      <c r="J73" s="22"/>
      <c r="K73" s="61">
        <f t="shared" si="36"/>
        <v>0</v>
      </c>
      <c r="L73" s="64">
        <f t="shared" si="37"/>
        <v>2055.83</v>
      </c>
      <c r="M73" s="53"/>
      <c r="N73" s="104"/>
      <c r="O73" s="18"/>
      <c r="P73" s="18"/>
      <c r="Q73" s="18"/>
      <c r="R73" s="167"/>
      <c r="S73" s="61"/>
      <c r="T73" s="53"/>
      <c r="U73" s="39"/>
      <c r="Z73" s="92"/>
    </row>
    <row r="74" spans="1:26" s="5" customFormat="1" x14ac:dyDescent="0.3">
      <c r="A74" s="187"/>
      <c r="B74" s="21">
        <v>17963.96</v>
      </c>
      <c r="C74" s="21"/>
      <c r="D74" s="21"/>
      <c r="E74" s="21"/>
      <c r="F74" s="61">
        <f t="shared" si="35"/>
        <v>17963.96</v>
      </c>
      <c r="G74" s="75"/>
      <c r="H74" s="22"/>
      <c r="I74" s="23"/>
      <c r="J74" s="22"/>
      <c r="K74" s="61">
        <f t="shared" si="36"/>
        <v>0</v>
      </c>
      <c r="L74" s="64">
        <f t="shared" si="37"/>
        <v>17963.96</v>
      </c>
      <c r="M74" s="84">
        <v>44742</v>
      </c>
      <c r="N74" s="104" t="s">
        <v>52</v>
      </c>
      <c r="O74" s="18"/>
      <c r="P74" s="18" t="s">
        <v>53</v>
      </c>
      <c r="Q74" s="18" t="s">
        <v>173</v>
      </c>
      <c r="R74" s="167"/>
      <c r="S74" s="61">
        <v>8646.74</v>
      </c>
      <c r="T74" s="84">
        <v>44742</v>
      </c>
      <c r="U74" s="39" t="s">
        <v>169</v>
      </c>
      <c r="Z74" s="92"/>
    </row>
    <row r="75" spans="1:26" s="5" customFormat="1" x14ac:dyDescent="0.3">
      <c r="A75" s="187"/>
      <c r="B75" s="21">
        <v>41.94</v>
      </c>
      <c r="C75" s="21"/>
      <c r="D75" s="21"/>
      <c r="E75" s="21"/>
      <c r="F75" s="61">
        <f t="shared" ref="F75" si="40">+B75+C75+D75+E75</f>
        <v>41.94</v>
      </c>
      <c r="G75" s="75"/>
      <c r="H75" s="22"/>
      <c r="I75" s="23"/>
      <c r="J75" s="22"/>
      <c r="K75" s="61">
        <f t="shared" ref="K75" si="41">SUM(G75:J75)</f>
        <v>0</v>
      </c>
      <c r="L75" s="64">
        <f t="shared" si="37"/>
        <v>41.94</v>
      </c>
      <c r="M75" s="84">
        <v>44725</v>
      </c>
      <c r="N75" s="153" t="s">
        <v>52</v>
      </c>
      <c r="O75" s="18"/>
      <c r="P75" s="18" t="s">
        <v>53</v>
      </c>
      <c r="Q75" s="18" t="s">
        <v>54</v>
      </c>
      <c r="R75" s="167" t="s">
        <v>65</v>
      </c>
      <c r="S75" s="61">
        <v>48624</v>
      </c>
      <c r="T75" s="84">
        <v>44725</v>
      </c>
      <c r="U75" s="85" t="s">
        <v>64</v>
      </c>
      <c r="Z75" s="92"/>
    </row>
    <row r="76" spans="1:26" s="5" customFormat="1" x14ac:dyDescent="0.3">
      <c r="A76" s="188"/>
      <c r="B76" s="21"/>
      <c r="C76" s="21"/>
      <c r="D76" s="21"/>
      <c r="E76" s="21"/>
      <c r="F76" s="61">
        <f t="shared" si="35"/>
        <v>0</v>
      </c>
      <c r="G76" s="75"/>
      <c r="H76" s="22"/>
      <c r="I76" s="23"/>
      <c r="J76" s="22"/>
      <c r="K76" s="61">
        <f t="shared" si="36"/>
        <v>0</v>
      </c>
      <c r="L76" s="64">
        <f t="shared" si="37"/>
        <v>0</v>
      </c>
      <c r="M76" s="53"/>
      <c r="N76" s="104"/>
      <c r="O76" s="18"/>
      <c r="P76" s="18"/>
      <c r="Q76" s="18"/>
      <c r="R76" s="167"/>
      <c r="S76" s="61"/>
      <c r="T76" s="53"/>
      <c r="U76" s="39"/>
      <c r="Z76" s="92"/>
    </row>
    <row r="77" spans="1:26" s="130" customFormat="1" x14ac:dyDescent="0.3">
      <c r="A77" s="45" t="s">
        <v>33</v>
      </c>
      <c r="B77" s="118">
        <f>SUM(B70:B75)</f>
        <v>40019.4</v>
      </c>
      <c r="C77" s="118">
        <f t="shared" ref="C77:E77" si="42">SUM(C70:C75)</f>
        <v>0</v>
      </c>
      <c r="D77" s="118">
        <f>SUM(D70:D75)</f>
        <v>8604.74</v>
      </c>
      <c r="E77" s="118">
        <f t="shared" si="42"/>
        <v>0</v>
      </c>
      <c r="F77" s="118">
        <f>SUM(F70:F75)</f>
        <v>48624.140000000007</v>
      </c>
      <c r="G77" s="133">
        <f>+G69+G76</f>
        <v>0</v>
      </c>
      <c r="H77" s="134">
        <f t="shared" ref="H77:K77" si="43">+H69+H76</f>
        <v>0</v>
      </c>
      <c r="I77" s="135">
        <f t="shared" si="43"/>
        <v>0</v>
      </c>
      <c r="J77" s="134">
        <f t="shared" si="43"/>
        <v>0</v>
      </c>
      <c r="K77" s="127">
        <f t="shared" si="43"/>
        <v>0</v>
      </c>
      <c r="L77" s="118">
        <f>SUM(L70:L75)</f>
        <v>48624.140000000007</v>
      </c>
      <c r="M77" s="124"/>
      <c r="N77" s="126"/>
      <c r="O77" s="125"/>
      <c r="P77" s="125"/>
      <c r="Q77" s="125"/>
      <c r="R77" s="169"/>
      <c r="S77" s="118">
        <f>SUM(S70:S75)</f>
        <v>57270.74</v>
      </c>
      <c r="T77" s="128"/>
      <c r="U77" s="142"/>
      <c r="Z77" s="131"/>
    </row>
    <row r="78" spans="1:26" s="5" customFormat="1" x14ac:dyDescent="0.3">
      <c r="A78" s="186" t="s">
        <v>38</v>
      </c>
      <c r="B78" s="46"/>
      <c r="C78" s="46"/>
      <c r="D78" s="46"/>
      <c r="E78" s="46"/>
      <c r="F78" s="60">
        <f t="shared" ref="F78:F89" si="44">+B78+C78+D78+E78</f>
        <v>0</v>
      </c>
      <c r="G78" s="76"/>
      <c r="H78" s="25"/>
      <c r="I78" s="26"/>
      <c r="J78" s="25"/>
      <c r="K78" s="74">
        <f t="shared" ref="K78:K89" si="45">SUM(G78:J78)</f>
        <v>0</v>
      </c>
      <c r="L78" s="66">
        <f t="shared" ref="L78:L89" si="46">F78-K78</f>
        <v>0</v>
      </c>
      <c r="M78" s="52"/>
      <c r="N78" s="103"/>
      <c r="O78" s="49"/>
      <c r="P78" s="49"/>
      <c r="Q78" s="49"/>
      <c r="R78" s="166"/>
      <c r="S78" s="60"/>
      <c r="T78" s="52"/>
      <c r="U78" s="50"/>
      <c r="Z78" s="92"/>
    </row>
    <row r="79" spans="1:26" s="5" customFormat="1" x14ac:dyDescent="0.3">
      <c r="A79" s="187"/>
      <c r="B79" s="21">
        <v>298.14</v>
      </c>
      <c r="C79" s="21"/>
      <c r="D79" s="21">
        <v>41.94</v>
      </c>
      <c r="E79" s="21"/>
      <c r="F79" s="61">
        <f t="shared" si="44"/>
        <v>340.08</v>
      </c>
      <c r="G79" s="75"/>
      <c r="H79" s="22"/>
      <c r="I79" s="23"/>
      <c r="J79" s="22"/>
      <c r="K79" s="61">
        <f t="shared" si="45"/>
        <v>0</v>
      </c>
      <c r="L79" s="64">
        <f t="shared" si="46"/>
        <v>340.08</v>
      </c>
      <c r="M79" s="53"/>
      <c r="N79" s="104"/>
      <c r="O79" s="18"/>
      <c r="P79" s="18"/>
      <c r="Q79" s="18"/>
      <c r="R79" s="167"/>
      <c r="S79" s="61"/>
      <c r="T79" s="53"/>
      <c r="U79" s="39"/>
      <c r="Z79" s="92"/>
    </row>
    <row r="80" spans="1:26" s="5" customFormat="1" x14ac:dyDescent="0.3">
      <c r="A80" s="187"/>
      <c r="B80" s="21">
        <v>2055.83</v>
      </c>
      <c r="C80" s="21"/>
      <c r="D80" s="21">
        <v>4446</v>
      </c>
      <c r="E80" s="21"/>
      <c r="F80" s="61">
        <f t="shared" si="44"/>
        <v>6501.83</v>
      </c>
      <c r="G80" s="75"/>
      <c r="H80" s="22"/>
      <c r="I80" s="23"/>
      <c r="J80" s="22"/>
      <c r="K80" s="61">
        <f t="shared" si="45"/>
        <v>0</v>
      </c>
      <c r="L80" s="64">
        <f t="shared" si="46"/>
        <v>6501.83</v>
      </c>
      <c r="M80" s="53"/>
      <c r="N80" s="104"/>
      <c r="O80" s="18"/>
      <c r="P80" s="18"/>
      <c r="Q80" s="18"/>
      <c r="R80" s="167"/>
      <c r="S80" s="61"/>
      <c r="T80" s="53"/>
      <c r="U80" s="39"/>
      <c r="Z80" s="92"/>
    </row>
    <row r="81" spans="1:26" s="5" customFormat="1" x14ac:dyDescent="0.3">
      <c r="A81" s="187"/>
      <c r="B81" s="21">
        <v>18238.79</v>
      </c>
      <c r="C81" s="21"/>
      <c r="D81" s="21">
        <v>298.14</v>
      </c>
      <c r="E81" s="21"/>
      <c r="F81" s="61">
        <f t="shared" si="44"/>
        <v>18536.93</v>
      </c>
      <c r="G81" s="75"/>
      <c r="H81" s="22"/>
      <c r="I81" s="23"/>
      <c r="J81" s="22"/>
      <c r="K81" s="61">
        <f t="shared" si="45"/>
        <v>0</v>
      </c>
      <c r="L81" s="64">
        <f t="shared" si="46"/>
        <v>18536.93</v>
      </c>
      <c r="M81" s="53"/>
      <c r="N81" s="104"/>
      <c r="O81" s="18"/>
      <c r="P81" s="18"/>
      <c r="Q81" s="18"/>
      <c r="R81" s="167"/>
      <c r="S81" s="61"/>
      <c r="T81" s="53"/>
      <c r="U81" s="39"/>
      <c r="Z81" s="92"/>
    </row>
    <row r="82" spans="1:26" s="5" customFormat="1" x14ac:dyDescent="0.3">
      <c r="A82" s="187"/>
      <c r="B82" s="21">
        <v>41.94</v>
      </c>
      <c r="C82" s="21"/>
      <c r="D82" s="21">
        <v>4446</v>
      </c>
      <c r="E82" s="21"/>
      <c r="F82" s="61">
        <f t="shared" si="44"/>
        <v>4487.9399999999996</v>
      </c>
      <c r="G82" s="75"/>
      <c r="H82" s="22"/>
      <c r="I82" s="23"/>
      <c r="J82" s="22"/>
      <c r="K82" s="61">
        <f t="shared" si="45"/>
        <v>0</v>
      </c>
      <c r="L82" s="64">
        <f t="shared" si="46"/>
        <v>4487.9399999999996</v>
      </c>
      <c r="M82" s="53"/>
      <c r="N82" s="104"/>
      <c r="O82" s="18"/>
      <c r="P82" s="18"/>
      <c r="Q82" s="18"/>
      <c r="R82" s="167"/>
      <c r="S82" s="61"/>
      <c r="T82" s="53"/>
      <c r="U82" s="39"/>
      <c r="Z82" s="92"/>
    </row>
    <row r="83" spans="1:26" s="5" customFormat="1" x14ac:dyDescent="0.3">
      <c r="A83" s="187"/>
      <c r="B83" s="21">
        <v>2055.83</v>
      </c>
      <c r="C83" s="21"/>
      <c r="D83" s="21"/>
      <c r="E83" s="21"/>
      <c r="F83" s="61">
        <f t="shared" si="44"/>
        <v>2055.83</v>
      </c>
      <c r="G83" s="75"/>
      <c r="H83" s="22"/>
      <c r="I83" s="23"/>
      <c r="J83" s="22"/>
      <c r="K83" s="61">
        <f t="shared" si="45"/>
        <v>0</v>
      </c>
      <c r="L83" s="64">
        <f t="shared" si="46"/>
        <v>2055.83</v>
      </c>
      <c r="M83" s="53"/>
      <c r="N83" s="104"/>
      <c r="O83" s="18"/>
      <c r="P83" s="18"/>
      <c r="Q83" s="18"/>
      <c r="R83" s="167"/>
      <c r="S83" s="61"/>
      <c r="T83" s="53"/>
      <c r="U83" s="39"/>
      <c r="Z83" s="92"/>
    </row>
    <row r="84" spans="1:26" s="5" customFormat="1" x14ac:dyDescent="0.3">
      <c r="A84" s="187"/>
      <c r="B84" s="21">
        <v>41.94</v>
      </c>
      <c r="C84" s="21"/>
      <c r="D84" s="21"/>
      <c r="E84" s="21"/>
      <c r="F84" s="61">
        <f t="shared" ref="F84" si="47">+B84+C84+D84+E84</f>
        <v>41.94</v>
      </c>
      <c r="G84" s="75"/>
      <c r="H84" s="22"/>
      <c r="I84" s="23"/>
      <c r="J84" s="22"/>
      <c r="K84" s="61">
        <f t="shared" ref="K84" si="48">SUM(G84:J84)</f>
        <v>0</v>
      </c>
      <c r="L84" s="64">
        <f t="shared" si="46"/>
        <v>41.94</v>
      </c>
      <c r="M84" s="53"/>
      <c r="N84" s="104"/>
      <c r="O84" s="18"/>
      <c r="P84" s="18"/>
      <c r="Q84" s="18"/>
      <c r="R84" s="167"/>
      <c r="S84" s="61"/>
      <c r="T84" s="53"/>
      <c r="U84" s="39"/>
      <c r="Z84" s="92"/>
    </row>
    <row r="85" spans="1:26" s="5" customFormat="1" x14ac:dyDescent="0.3">
      <c r="A85" s="187"/>
      <c r="B85" s="21">
        <v>298.14</v>
      </c>
      <c r="C85" s="21"/>
      <c r="D85" s="21"/>
      <c r="E85" s="21"/>
      <c r="F85" s="61">
        <f t="shared" ref="F85:F86" si="49">+B85+C85+D85+E85</f>
        <v>298.14</v>
      </c>
      <c r="G85" s="75"/>
      <c r="H85" s="22"/>
      <c r="I85" s="23"/>
      <c r="J85" s="22"/>
      <c r="K85" s="61">
        <f t="shared" ref="K85:K86" si="50">SUM(G85:J85)</f>
        <v>0</v>
      </c>
      <c r="L85" s="64">
        <f t="shared" si="46"/>
        <v>298.14</v>
      </c>
      <c r="M85" s="53"/>
      <c r="N85" s="104"/>
      <c r="O85" s="18"/>
      <c r="P85" s="18"/>
      <c r="Q85" s="18"/>
      <c r="R85" s="167"/>
      <c r="S85" s="61"/>
      <c r="T85" s="53"/>
      <c r="U85" s="39"/>
      <c r="Z85" s="92"/>
    </row>
    <row r="86" spans="1:26" s="5" customFormat="1" x14ac:dyDescent="0.3">
      <c r="A86" s="187"/>
      <c r="B86" s="21">
        <v>18260.55</v>
      </c>
      <c r="C86" s="21"/>
      <c r="D86" s="21"/>
      <c r="E86" s="21"/>
      <c r="F86" s="61">
        <f t="shared" si="49"/>
        <v>18260.55</v>
      </c>
      <c r="G86" s="75"/>
      <c r="H86" s="22"/>
      <c r="I86" s="23"/>
      <c r="J86" s="22"/>
      <c r="K86" s="61">
        <f t="shared" si="50"/>
        <v>0</v>
      </c>
      <c r="L86" s="64">
        <f t="shared" si="46"/>
        <v>18260.55</v>
      </c>
      <c r="M86" s="53"/>
      <c r="N86" s="104"/>
      <c r="O86" s="18"/>
      <c r="P86" s="18"/>
      <c r="Q86" s="18"/>
      <c r="R86" s="167"/>
      <c r="S86" s="61"/>
      <c r="T86" s="53"/>
      <c r="U86" s="39"/>
      <c r="Z86" s="92"/>
    </row>
    <row r="87" spans="1:26" s="5" customFormat="1" x14ac:dyDescent="0.3">
      <c r="A87" s="187"/>
      <c r="B87" s="21">
        <v>2055.83</v>
      </c>
      <c r="C87" s="21"/>
      <c r="D87" s="21"/>
      <c r="E87" s="21"/>
      <c r="F87" s="61">
        <f t="shared" si="44"/>
        <v>2055.83</v>
      </c>
      <c r="G87" s="75"/>
      <c r="H87" s="22"/>
      <c r="I87" s="23"/>
      <c r="J87" s="22"/>
      <c r="K87" s="61">
        <f t="shared" si="45"/>
        <v>0</v>
      </c>
      <c r="L87" s="64">
        <f t="shared" si="46"/>
        <v>2055.83</v>
      </c>
      <c r="M87" s="53"/>
      <c r="N87" s="104"/>
      <c r="O87" s="18"/>
      <c r="P87" s="18"/>
      <c r="Q87" s="18"/>
      <c r="R87" s="167"/>
      <c r="S87" s="61"/>
      <c r="T87" s="53"/>
      <c r="U87" s="39"/>
      <c r="Z87" s="92"/>
    </row>
    <row r="88" spans="1:26" s="5" customFormat="1" x14ac:dyDescent="0.3">
      <c r="A88" s="187"/>
      <c r="B88" s="21">
        <v>298.14</v>
      </c>
      <c r="C88" s="21"/>
      <c r="D88" s="21"/>
      <c r="E88" s="21"/>
      <c r="F88" s="61">
        <f t="shared" ref="F88" si="51">+B88+C88+D88+E88</f>
        <v>298.14</v>
      </c>
      <c r="G88" s="75"/>
      <c r="H88" s="22"/>
      <c r="I88" s="23"/>
      <c r="J88" s="22"/>
      <c r="K88" s="61">
        <f t="shared" ref="K88" si="52">SUM(G88:J88)</f>
        <v>0</v>
      </c>
      <c r="L88" s="64">
        <f t="shared" si="46"/>
        <v>298.14</v>
      </c>
      <c r="M88" s="84">
        <v>44831</v>
      </c>
      <c r="N88" s="153" t="s">
        <v>52</v>
      </c>
      <c r="O88" s="18"/>
      <c r="P88" s="18" t="s">
        <v>53</v>
      </c>
      <c r="Q88" s="18" t="s">
        <v>54</v>
      </c>
      <c r="R88" s="167" t="s">
        <v>66</v>
      </c>
      <c r="S88" s="61">
        <v>50481</v>
      </c>
      <c r="T88" s="84">
        <v>44831</v>
      </c>
      <c r="U88" s="85" t="s">
        <v>67</v>
      </c>
      <c r="Z88" s="92"/>
    </row>
    <row r="89" spans="1:26" s="5" customFormat="1" x14ac:dyDescent="0.3">
      <c r="A89" s="188"/>
      <c r="B89" s="21"/>
      <c r="C89" s="21"/>
      <c r="D89" s="21"/>
      <c r="E89" s="21"/>
      <c r="F89" s="61">
        <f t="shared" si="44"/>
        <v>0</v>
      </c>
      <c r="G89" s="75"/>
      <c r="H89" s="22"/>
      <c r="I89" s="23"/>
      <c r="J89" s="22"/>
      <c r="K89" s="61">
        <f t="shared" si="45"/>
        <v>0</v>
      </c>
      <c r="L89" s="64">
        <f t="shared" si="46"/>
        <v>0</v>
      </c>
      <c r="M89" s="53"/>
      <c r="N89" s="104"/>
      <c r="O89" s="18"/>
      <c r="P89" s="18"/>
      <c r="Q89" s="18"/>
      <c r="R89" s="167"/>
      <c r="S89" s="61"/>
      <c r="T89" s="53"/>
      <c r="U89" s="39"/>
      <c r="Z89" s="92"/>
    </row>
    <row r="90" spans="1:26" s="130" customFormat="1" x14ac:dyDescent="0.3">
      <c r="A90" s="41" t="s">
        <v>33</v>
      </c>
      <c r="B90" s="132">
        <f>SUM(B79:B88)</f>
        <v>43645.13</v>
      </c>
      <c r="C90" s="132">
        <f t="shared" ref="C90:E90" si="53">SUM(C79:C88)</f>
        <v>0</v>
      </c>
      <c r="D90" s="132">
        <f t="shared" si="53"/>
        <v>9232.08</v>
      </c>
      <c r="E90" s="132">
        <f t="shared" si="53"/>
        <v>0</v>
      </c>
      <c r="F90" s="132">
        <f>SUM(F79:F88)</f>
        <v>52877.21</v>
      </c>
      <c r="G90" s="133">
        <f>+G78+G89</f>
        <v>0</v>
      </c>
      <c r="H90" s="134">
        <f t="shared" ref="H90:K90" si="54">+H78+H89</f>
        <v>0</v>
      </c>
      <c r="I90" s="135">
        <f t="shared" si="54"/>
        <v>0</v>
      </c>
      <c r="J90" s="134">
        <f t="shared" si="54"/>
        <v>0</v>
      </c>
      <c r="K90" s="127">
        <f t="shared" si="54"/>
        <v>0</v>
      </c>
      <c r="L90" s="132">
        <f>SUM(L79:L88)</f>
        <v>52877.21</v>
      </c>
      <c r="M90" s="124"/>
      <c r="N90" s="126"/>
      <c r="O90" s="125"/>
      <c r="P90" s="125"/>
      <c r="Q90" s="125"/>
      <c r="R90" s="169"/>
      <c r="S90" s="132">
        <f>SUM(S79:S88)</f>
        <v>50481</v>
      </c>
      <c r="T90" s="124"/>
      <c r="U90" s="145"/>
      <c r="Z90" s="131"/>
    </row>
    <row r="91" spans="1:26" s="5" customFormat="1" x14ac:dyDescent="0.3">
      <c r="A91" s="186" t="s">
        <v>42</v>
      </c>
      <c r="B91" s="48">
        <v>0</v>
      </c>
      <c r="C91" s="48">
        <v>0</v>
      </c>
      <c r="D91" s="48">
        <v>0</v>
      </c>
      <c r="E91" s="48"/>
      <c r="F91" s="60">
        <f t="shared" ref="F91:F101" si="55">+B91+C91+D91+E91</f>
        <v>0</v>
      </c>
      <c r="G91" s="68">
        <v>0</v>
      </c>
      <c r="H91" s="47">
        <v>0</v>
      </c>
      <c r="I91" s="48">
        <v>0</v>
      </c>
      <c r="J91" s="47"/>
      <c r="K91" s="69">
        <f t="shared" ref="K91:K101" si="56">SUM(G91:J91)</f>
        <v>0</v>
      </c>
      <c r="L91" s="63">
        <f t="shared" ref="L91:L101" si="57">F91-K91</f>
        <v>0</v>
      </c>
      <c r="M91" s="52"/>
      <c r="N91" s="103"/>
      <c r="O91" s="49"/>
      <c r="P91" s="49"/>
      <c r="Q91" s="49"/>
      <c r="R91" s="166"/>
      <c r="S91" s="60"/>
      <c r="T91" s="52"/>
      <c r="U91" s="50"/>
      <c r="Z91" s="92"/>
    </row>
    <row r="92" spans="1:26" s="5" customFormat="1" x14ac:dyDescent="0.3">
      <c r="A92" s="187"/>
      <c r="B92" s="16">
        <v>41.91</v>
      </c>
      <c r="C92" s="16"/>
      <c r="D92" s="16">
        <v>4365.3100000000004</v>
      </c>
      <c r="E92" s="16"/>
      <c r="F92" s="61">
        <f t="shared" si="55"/>
        <v>4407.22</v>
      </c>
      <c r="G92" s="70"/>
      <c r="H92" s="17"/>
      <c r="I92" s="16"/>
      <c r="J92" s="17"/>
      <c r="K92" s="71">
        <f t="shared" si="56"/>
        <v>0</v>
      </c>
      <c r="L92" s="64">
        <f t="shared" si="57"/>
        <v>4407.22</v>
      </c>
      <c r="M92" s="53"/>
      <c r="N92" s="104"/>
      <c r="O92" s="18"/>
      <c r="P92" s="18"/>
      <c r="Q92" s="18"/>
      <c r="R92" s="167"/>
      <c r="S92" s="61"/>
      <c r="T92" s="53"/>
      <c r="U92" s="39"/>
      <c r="Z92" s="92"/>
    </row>
    <row r="93" spans="1:26" s="5" customFormat="1" x14ac:dyDescent="0.3">
      <c r="A93" s="187"/>
      <c r="B93" s="16">
        <v>41.91</v>
      </c>
      <c r="C93" s="16"/>
      <c r="D93" s="16">
        <v>1403.83</v>
      </c>
      <c r="E93" s="16"/>
      <c r="F93" s="61">
        <f t="shared" si="55"/>
        <v>1445.74</v>
      </c>
      <c r="G93" s="70"/>
      <c r="H93" s="17"/>
      <c r="I93" s="16"/>
      <c r="J93" s="17"/>
      <c r="K93" s="71">
        <f t="shared" si="56"/>
        <v>0</v>
      </c>
      <c r="L93" s="64">
        <f t="shared" si="57"/>
        <v>1445.74</v>
      </c>
      <c r="M93" s="53"/>
      <c r="N93" s="104"/>
      <c r="O93" s="18"/>
      <c r="P93" s="18"/>
      <c r="Q93" s="18"/>
      <c r="R93" s="167"/>
      <c r="S93" s="61"/>
      <c r="T93" s="53"/>
      <c r="U93" s="39"/>
      <c r="Z93" s="92"/>
    </row>
    <row r="94" spans="1:26" s="5" customFormat="1" x14ac:dyDescent="0.3">
      <c r="A94" s="187"/>
      <c r="B94" s="16">
        <v>2055.83</v>
      </c>
      <c r="C94" s="16"/>
      <c r="D94" s="16">
        <v>7296.38</v>
      </c>
      <c r="E94" s="16"/>
      <c r="F94" s="61">
        <f t="shared" si="55"/>
        <v>9352.2099999999991</v>
      </c>
      <c r="G94" s="70"/>
      <c r="H94" s="17"/>
      <c r="I94" s="16"/>
      <c r="J94" s="17"/>
      <c r="K94" s="71">
        <f t="shared" si="56"/>
        <v>0</v>
      </c>
      <c r="L94" s="64">
        <f t="shared" si="57"/>
        <v>9352.2099999999991</v>
      </c>
      <c r="M94" s="53"/>
      <c r="N94" s="104"/>
      <c r="O94" s="18"/>
      <c r="P94" s="18"/>
      <c r="Q94" s="18"/>
      <c r="R94" s="167"/>
      <c r="S94" s="61"/>
      <c r="T94" s="53"/>
      <c r="U94" s="39"/>
      <c r="Z94" s="92"/>
    </row>
    <row r="95" spans="1:26" s="5" customFormat="1" x14ac:dyDescent="0.3">
      <c r="A95" s="187"/>
      <c r="B95" s="16">
        <v>340.08</v>
      </c>
      <c r="C95" s="16"/>
      <c r="D95" s="16">
        <v>2177.54</v>
      </c>
      <c r="E95" s="16"/>
      <c r="F95" s="61">
        <f t="shared" si="55"/>
        <v>2517.62</v>
      </c>
      <c r="G95" s="70"/>
      <c r="H95" s="17"/>
      <c r="I95" s="16"/>
      <c r="J95" s="17"/>
      <c r="K95" s="71">
        <f t="shared" si="56"/>
        <v>0</v>
      </c>
      <c r="L95" s="64">
        <f t="shared" si="57"/>
        <v>2517.62</v>
      </c>
      <c r="M95" s="53"/>
      <c r="N95" s="104"/>
      <c r="O95" s="18"/>
      <c r="P95" s="18"/>
      <c r="Q95" s="18"/>
      <c r="R95" s="167"/>
      <c r="S95" s="61"/>
      <c r="T95" s="53"/>
      <c r="U95" s="39"/>
      <c r="Z95" s="92"/>
    </row>
    <row r="96" spans="1:26" s="5" customFormat="1" x14ac:dyDescent="0.3">
      <c r="A96" s="187"/>
      <c r="B96" s="16">
        <v>18260.55</v>
      </c>
      <c r="C96" s="16"/>
      <c r="D96" s="16">
        <v>4446</v>
      </c>
      <c r="E96" s="16"/>
      <c r="F96" s="61">
        <f t="shared" si="55"/>
        <v>22706.55</v>
      </c>
      <c r="G96" s="70"/>
      <c r="H96" s="17"/>
      <c r="I96" s="16"/>
      <c r="J96" s="17"/>
      <c r="K96" s="71">
        <f t="shared" si="56"/>
        <v>0</v>
      </c>
      <c r="L96" s="64">
        <f t="shared" si="57"/>
        <v>22706.55</v>
      </c>
      <c r="M96" s="53"/>
      <c r="N96" s="104"/>
      <c r="O96" s="18"/>
      <c r="P96" s="18"/>
      <c r="Q96" s="18"/>
      <c r="R96" s="167"/>
      <c r="S96" s="61"/>
      <c r="T96" s="53"/>
      <c r="U96" s="39"/>
      <c r="Z96" s="92"/>
    </row>
    <row r="97" spans="1:26" s="5" customFormat="1" x14ac:dyDescent="0.3">
      <c r="A97" s="187"/>
      <c r="B97" s="16">
        <v>3472.48</v>
      </c>
      <c r="C97" s="16"/>
      <c r="D97" s="16"/>
      <c r="E97" s="16"/>
      <c r="F97" s="61">
        <f t="shared" si="55"/>
        <v>3472.48</v>
      </c>
      <c r="G97" s="70"/>
      <c r="H97" s="17"/>
      <c r="I97" s="16"/>
      <c r="J97" s="17"/>
      <c r="K97" s="71">
        <f t="shared" si="56"/>
        <v>0</v>
      </c>
      <c r="L97" s="64">
        <f t="shared" si="57"/>
        <v>3472.48</v>
      </c>
      <c r="M97" s="53"/>
      <c r="N97" s="104"/>
      <c r="O97" s="18"/>
      <c r="P97" s="18"/>
      <c r="Q97" s="18"/>
      <c r="R97" s="167"/>
      <c r="S97" s="61"/>
      <c r="T97" s="53"/>
      <c r="U97" s="39"/>
      <c r="Z97" s="92"/>
    </row>
    <row r="98" spans="1:26" s="5" customFormat="1" x14ac:dyDescent="0.3">
      <c r="A98" s="187"/>
      <c r="B98" s="16">
        <v>2635.22</v>
      </c>
      <c r="C98" s="16"/>
      <c r="D98" s="16"/>
      <c r="E98" s="16"/>
      <c r="F98" s="61">
        <f t="shared" si="55"/>
        <v>2635.22</v>
      </c>
      <c r="G98" s="70"/>
      <c r="H98" s="17"/>
      <c r="I98" s="16"/>
      <c r="J98" s="17"/>
      <c r="K98" s="71">
        <f t="shared" si="56"/>
        <v>0</v>
      </c>
      <c r="L98" s="64">
        <f t="shared" si="57"/>
        <v>2635.22</v>
      </c>
      <c r="M98" s="53"/>
      <c r="N98" s="104"/>
      <c r="O98" s="18"/>
      <c r="P98" s="18"/>
      <c r="Q98" s="18"/>
      <c r="R98" s="167"/>
      <c r="S98" s="61"/>
      <c r="T98" s="53"/>
      <c r="U98" s="39"/>
      <c r="Z98" s="92"/>
    </row>
    <row r="99" spans="1:26" s="5" customFormat="1" x14ac:dyDescent="0.3">
      <c r="A99" s="187"/>
      <c r="B99" s="16">
        <v>3701.19</v>
      </c>
      <c r="C99" s="16"/>
      <c r="D99" s="16"/>
      <c r="E99" s="16"/>
      <c r="F99" s="61">
        <f t="shared" si="55"/>
        <v>3701.19</v>
      </c>
      <c r="G99" s="70"/>
      <c r="H99" s="17"/>
      <c r="I99" s="16"/>
      <c r="J99" s="17"/>
      <c r="K99" s="71">
        <f t="shared" si="56"/>
        <v>0</v>
      </c>
      <c r="L99" s="64">
        <f t="shared" si="57"/>
        <v>3701.19</v>
      </c>
      <c r="M99" s="53"/>
      <c r="N99" s="104"/>
      <c r="O99" s="18"/>
      <c r="P99" s="18"/>
      <c r="Q99" s="18"/>
      <c r="R99" s="167"/>
      <c r="S99" s="61"/>
      <c r="T99" s="53"/>
      <c r="U99" s="39"/>
      <c r="Z99" s="92"/>
    </row>
    <row r="100" spans="1:26" s="5" customFormat="1" x14ac:dyDescent="0.3">
      <c r="A100" s="187"/>
      <c r="B100" s="16">
        <v>21201.46</v>
      </c>
      <c r="C100" s="16"/>
      <c r="D100" s="16"/>
      <c r="E100" s="16"/>
      <c r="F100" s="61">
        <f t="shared" si="55"/>
        <v>21201.46</v>
      </c>
      <c r="G100" s="70"/>
      <c r="H100" s="17"/>
      <c r="I100" s="16"/>
      <c r="J100" s="17"/>
      <c r="K100" s="71">
        <f t="shared" si="56"/>
        <v>0</v>
      </c>
      <c r="L100" s="64">
        <f t="shared" si="57"/>
        <v>21201.46</v>
      </c>
      <c r="M100" s="84">
        <v>44831</v>
      </c>
      <c r="N100" s="153" t="s">
        <v>52</v>
      </c>
      <c r="O100" s="18"/>
      <c r="P100" s="18" t="s">
        <v>53</v>
      </c>
      <c r="Q100" s="18" t="s">
        <v>54</v>
      </c>
      <c r="R100" s="167" t="s">
        <v>68</v>
      </c>
      <c r="S100" s="61">
        <v>53306</v>
      </c>
      <c r="T100" s="84">
        <v>44831</v>
      </c>
      <c r="U100" s="85" t="s">
        <v>69</v>
      </c>
      <c r="Z100" s="92"/>
    </row>
    <row r="101" spans="1:26" s="5" customFormat="1" x14ac:dyDescent="0.3">
      <c r="A101" s="188"/>
      <c r="B101" s="16"/>
      <c r="C101" s="16"/>
      <c r="D101" s="16"/>
      <c r="E101" s="16"/>
      <c r="F101" s="61">
        <f t="shared" si="55"/>
        <v>0</v>
      </c>
      <c r="G101" s="70"/>
      <c r="H101" s="17"/>
      <c r="I101" s="16"/>
      <c r="J101" s="17"/>
      <c r="K101" s="71">
        <f t="shared" si="56"/>
        <v>0</v>
      </c>
      <c r="L101" s="64">
        <f t="shared" si="57"/>
        <v>0</v>
      </c>
      <c r="M101" s="53"/>
      <c r="N101" s="104"/>
      <c r="O101" s="18"/>
      <c r="P101" s="18"/>
      <c r="Q101" s="18"/>
      <c r="R101" s="167"/>
      <c r="S101" s="61"/>
      <c r="T101" s="53"/>
      <c r="U101" s="39"/>
      <c r="Z101" s="92"/>
    </row>
    <row r="102" spans="1:26" s="130" customFormat="1" x14ac:dyDescent="0.3">
      <c r="A102" s="45" t="s">
        <v>33</v>
      </c>
      <c r="B102" s="122">
        <f>SUM(B92:B100)</f>
        <v>51750.63</v>
      </c>
      <c r="C102" s="122">
        <f t="shared" ref="C102:E102" si="58">SUM(C92:C100)</f>
        <v>0</v>
      </c>
      <c r="D102" s="122">
        <f>SUM(D92:D100)</f>
        <v>19689.060000000001</v>
      </c>
      <c r="E102" s="122">
        <f t="shared" si="58"/>
        <v>0</v>
      </c>
      <c r="F102" s="122">
        <f>SUM(F92:F100)</f>
        <v>71439.69</v>
      </c>
      <c r="G102" s="120">
        <f>+G91+G101</f>
        <v>0</v>
      </c>
      <c r="H102" s="121">
        <f t="shared" ref="H102:K102" si="59">+H91+H101</f>
        <v>0</v>
      </c>
      <c r="I102" s="122">
        <f t="shared" si="59"/>
        <v>0</v>
      </c>
      <c r="J102" s="121">
        <f t="shared" si="59"/>
        <v>0</v>
      </c>
      <c r="K102" s="119">
        <f t="shared" si="59"/>
        <v>0</v>
      </c>
      <c r="L102" s="122">
        <f>SUM(L92:L100)</f>
        <v>71439.69</v>
      </c>
      <c r="M102" s="124"/>
      <c r="N102" s="126"/>
      <c r="O102" s="125"/>
      <c r="P102" s="125"/>
      <c r="Q102" s="125"/>
      <c r="R102" s="169"/>
      <c r="S102" s="122">
        <f>SUM(S92:S100)</f>
        <v>53306</v>
      </c>
      <c r="T102" s="128"/>
      <c r="U102" s="142"/>
      <c r="Z102" s="131"/>
    </row>
    <row r="103" spans="1:26" s="5" customFormat="1" x14ac:dyDescent="0.3">
      <c r="A103" s="186" t="s">
        <v>43</v>
      </c>
      <c r="B103" s="46"/>
      <c r="C103" s="46"/>
      <c r="D103" s="46"/>
      <c r="E103" s="46"/>
      <c r="F103" s="60">
        <f t="shared" ref="F103:F112" si="60">+B103+C103+D103+E103</f>
        <v>0</v>
      </c>
      <c r="G103" s="68"/>
      <c r="H103" s="47"/>
      <c r="I103" s="48"/>
      <c r="J103" s="47"/>
      <c r="K103" s="60">
        <f t="shared" ref="K103:K112" si="61">SUM(G103:J103)</f>
        <v>0</v>
      </c>
      <c r="L103" s="66">
        <f t="shared" ref="L103:L112" si="62">F103-K103</f>
        <v>0</v>
      </c>
      <c r="M103" s="52"/>
      <c r="N103" s="103"/>
      <c r="O103" s="49"/>
      <c r="P103" s="49"/>
      <c r="Q103" s="49"/>
      <c r="R103" s="166"/>
      <c r="S103" s="57"/>
      <c r="T103" s="52"/>
      <c r="U103" s="50"/>
      <c r="Z103" s="92"/>
    </row>
    <row r="104" spans="1:26" s="5" customFormat="1" x14ac:dyDescent="0.3">
      <c r="A104" s="187"/>
      <c r="B104" s="21">
        <v>2055.83</v>
      </c>
      <c r="C104" s="21"/>
      <c r="D104" s="21">
        <v>5482.83</v>
      </c>
      <c r="E104" s="21"/>
      <c r="F104" s="61">
        <f t="shared" si="60"/>
        <v>7538.66</v>
      </c>
      <c r="G104" s="70"/>
      <c r="H104" s="17"/>
      <c r="I104" s="16"/>
      <c r="J104" s="17"/>
      <c r="K104" s="61">
        <f t="shared" si="61"/>
        <v>0</v>
      </c>
      <c r="L104" s="64">
        <f t="shared" si="62"/>
        <v>7538.66</v>
      </c>
      <c r="M104" s="53"/>
      <c r="N104" s="104"/>
      <c r="O104" s="18"/>
      <c r="P104" s="18"/>
      <c r="Q104" s="18"/>
      <c r="R104" s="167"/>
      <c r="S104" s="51"/>
      <c r="T104" s="53"/>
      <c r="U104" s="39"/>
      <c r="Z104" s="92"/>
    </row>
    <row r="105" spans="1:26" s="5" customFormat="1" x14ac:dyDescent="0.3">
      <c r="A105" s="187"/>
      <c r="B105" s="21">
        <v>298.14</v>
      </c>
      <c r="C105" s="21"/>
      <c r="D105" s="21">
        <v>4955.54</v>
      </c>
      <c r="E105" s="21"/>
      <c r="F105" s="61">
        <f t="shared" ref="F105:F110" si="63">+B105+C105+D105+E105</f>
        <v>5253.68</v>
      </c>
      <c r="G105" s="70"/>
      <c r="H105" s="17"/>
      <c r="I105" s="16"/>
      <c r="J105" s="17"/>
      <c r="K105" s="61">
        <f t="shared" ref="K105:K110" si="64">SUM(G105:J105)</f>
        <v>0</v>
      </c>
      <c r="L105" s="64">
        <f t="shared" si="62"/>
        <v>5253.68</v>
      </c>
      <c r="M105" s="53"/>
      <c r="N105" s="104"/>
      <c r="O105" s="18"/>
      <c r="P105" s="18"/>
      <c r="Q105" s="18"/>
      <c r="R105" s="167"/>
      <c r="S105" s="51"/>
      <c r="T105" s="53"/>
      <c r="U105" s="39"/>
      <c r="Z105" s="92"/>
    </row>
    <row r="106" spans="1:26" s="5" customFormat="1" x14ac:dyDescent="0.3">
      <c r="A106" s="187"/>
      <c r="B106" s="21">
        <v>19376.439999999999</v>
      </c>
      <c r="C106" s="21"/>
      <c r="D106" s="21"/>
      <c r="E106" s="21"/>
      <c r="F106" s="61">
        <f t="shared" si="63"/>
        <v>19376.439999999999</v>
      </c>
      <c r="G106" s="70"/>
      <c r="H106" s="17"/>
      <c r="I106" s="16"/>
      <c r="J106" s="17"/>
      <c r="K106" s="61">
        <f t="shared" si="64"/>
        <v>0</v>
      </c>
      <c r="L106" s="64">
        <f t="shared" si="62"/>
        <v>19376.439999999999</v>
      </c>
      <c r="M106" s="53"/>
      <c r="N106" s="104"/>
      <c r="O106" s="18"/>
      <c r="P106" s="18"/>
      <c r="Q106" s="18"/>
      <c r="R106" s="167"/>
      <c r="S106" s="51"/>
      <c r="T106" s="53"/>
      <c r="U106" s="39"/>
      <c r="Z106" s="92"/>
    </row>
    <row r="107" spans="1:26" s="5" customFormat="1" x14ac:dyDescent="0.3">
      <c r="A107" s="187"/>
      <c r="B107" s="21">
        <v>2055.83</v>
      </c>
      <c r="C107" s="21"/>
      <c r="D107" s="21"/>
      <c r="E107" s="21"/>
      <c r="F107" s="61">
        <f t="shared" si="63"/>
        <v>2055.83</v>
      </c>
      <c r="G107" s="70"/>
      <c r="H107" s="17"/>
      <c r="I107" s="16"/>
      <c r="J107" s="17"/>
      <c r="K107" s="61">
        <f t="shared" si="64"/>
        <v>0</v>
      </c>
      <c r="L107" s="64">
        <f t="shared" si="62"/>
        <v>2055.83</v>
      </c>
      <c r="M107" s="53"/>
      <c r="N107" s="104"/>
      <c r="O107" s="18"/>
      <c r="P107" s="18"/>
      <c r="Q107" s="18"/>
      <c r="R107" s="167"/>
      <c r="S107" s="51"/>
      <c r="T107" s="53"/>
      <c r="U107" s="39"/>
      <c r="Z107" s="92"/>
    </row>
    <row r="108" spans="1:26" s="5" customFormat="1" x14ac:dyDescent="0.3">
      <c r="A108" s="187"/>
      <c r="B108" s="21">
        <v>1415.03</v>
      </c>
      <c r="C108" s="21"/>
      <c r="D108" s="21"/>
      <c r="E108" s="21"/>
      <c r="F108" s="61">
        <f t="shared" ref="F108:F109" si="65">+B108+C108+D108+E108</f>
        <v>1415.03</v>
      </c>
      <c r="G108" s="70"/>
      <c r="H108" s="17"/>
      <c r="I108" s="16"/>
      <c r="J108" s="17"/>
      <c r="K108" s="61">
        <f t="shared" ref="K108:K109" si="66">SUM(G108:J108)</f>
        <v>0</v>
      </c>
      <c r="L108" s="64">
        <f t="shared" si="62"/>
        <v>1415.03</v>
      </c>
      <c r="M108" s="53"/>
      <c r="N108" s="104"/>
      <c r="O108" s="18"/>
      <c r="P108" s="18"/>
      <c r="Q108" s="18"/>
      <c r="R108" s="167"/>
      <c r="S108" s="51"/>
      <c r="T108" s="53"/>
      <c r="U108" s="39"/>
      <c r="Z108" s="92"/>
    </row>
    <row r="109" spans="1:26" s="5" customFormat="1" x14ac:dyDescent="0.3">
      <c r="A109" s="187"/>
      <c r="B109" s="21">
        <v>18282.47</v>
      </c>
      <c r="C109" s="21"/>
      <c r="D109" s="21"/>
      <c r="E109" s="21"/>
      <c r="F109" s="61">
        <f t="shared" si="65"/>
        <v>18282.47</v>
      </c>
      <c r="G109" s="70"/>
      <c r="H109" s="17"/>
      <c r="I109" s="16"/>
      <c r="J109" s="17"/>
      <c r="K109" s="61">
        <f t="shared" si="66"/>
        <v>0</v>
      </c>
      <c r="L109" s="64">
        <f t="shared" si="62"/>
        <v>18282.47</v>
      </c>
      <c r="M109" s="53"/>
      <c r="N109" s="104"/>
      <c r="O109" s="18"/>
      <c r="P109" s="18"/>
      <c r="Q109" s="18"/>
      <c r="R109" s="167"/>
      <c r="S109" s="51"/>
      <c r="T109" s="53"/>
      <c r="U109" s="39"/>
      <c r="Z109" s="92"/>
    </row>
    <row r="110" spans="1:26" s="5" customFormat="1" x14ac:dyDescent="0.3">
      <c r="A110" s="187"/>
      <c r="B110" s="21">
        <v>62.12</v>
      </c>
      <c r="C110" s="21"/>
      <c r="D110" s="21"/>
      <c r="E110" s="21"/>
      <c r="F110" s="61">
        <f t="shared" si="63"/>
        <v>62.12</v>
      </c>
      <c r="G110" s="70"/>
      <c r="H110" s="17"/>
      <c r="I110" s="16"/>
      <c r="J110" s="17"/>
      <c r="K110" s="61">
        <f t="shared" si="64"/>
        <v>0</v>
      </c>
      <c r="L110" s="64">
        <f t="shared" si="62"/>
        <v>62.12</v>
      </c>
      <c r="M110" s="84">
        <v>44860</v>
      </c>
      <c r="N110" s="104" t="s">
        <v>52</v>
      </c>
      <c r="O110" s="18"/>
      <c r="P110" s="18" t="s">
        <v>53</v>
      </c>
      <c r="Q110" s="18" t="s">
        <v>173</v>
      </c>
      <c r="R110" s="167"/>
      <c r="S110" s="51">
        <v>28520.66</v>
      </c>
      <c r="T110" s="84">
        <v>44860</v>
      </c>
      <c r="U110" s="39" t="s">
        <v>170</v>
      </c>
      <c r="Z110" s="92"/>
    </row>
    <row r="111" spans="1:26" s="5" customFormat="1" x14ac:dyDescent="0.3">
      <c r="A111" s="187"/>
      <c r="B111" s="21">
        <v>2055.83</v>
      </c>
      <c r="C111" s="21"/>
      <c r="D111" s="21"/>
      <c r="E111" s="21"/>
      <c r="F111" s="61">
        <f t="shared" ref="F111" si="67">+B111+C111+D111+E111</f>
        <v>2055.83</v>
      </c>
      <c r="G111" s="70"/>
      <c r="H111" s="17"/>
      <c r="I111" s="16"/>
      <c r="J111" s="17"/>
      <c r="K111" s="61">
        <f t="shared" ref="K111" si="68">SUM(G111:J111)</f>
        <v>0</v>
      </c>
      <c r="L111" s="64">
        <f t="shared" si="62"/>
        <v>2055.83</v>
      </c>
      <c r="M111" s="84">
        <v>44860</v>
      </c>
      <c r="N111" s="153" t="s">
        <v>52</v>
      </c>
      <c r="O111" s="18"/>
      <c r="P111" s="18" t="s">
        <v>53</v>
      </c>
      <c r="Q111" s="18" t="s">
        <v>54</v>
      </c>
      <c r="R111" s="167" t="s">
        <v>70</v>
      </c>
      <c r="S111" s="51">
        <v>53984</v>
      </c>
      <c r="T111" s="84">
        <v>44860</v>
      </c>
      <c r="U111" s="85" t="s">
        <v>71</v>
      </c>
      <c r="Z111" s="92"/>
    </row>
    <row r="112" spans="1:26" s="5" customFormat="1" x14ac:dyDescent="0.3">
      <c r="A112" s="188"/>
      <c r="B112" s="21"/>
      <c r="C112" s="21"/>
      <c r="D112" s="21"/>
      <c r="E112" s="21"/>
      <c r="F112" s="61">
        <f t="shared" si="60"/>
        <v>0</v>
      </c>
      <c r="G112" s="70"/>
      <c r="H112" s="17"/>
      <c r="I112" s="16"/>
      <c r="J112" s="17"/>
      <c r="K112" s="61">
        <f t="shared" si="61"/>
        <v>0</v>
      </c>
      <c r="L112" s="64">
        <f t="shared" si="62"/>
        <v>0</v>
      </c>
      <c r="M112" s="53"/>
      <c r="N112" s="104"/>
      <c r="O112" s="18"/>
      <c r="P112" s="18"/>
      <c r="Q112" s="18"/>
      <c r="R112" s="167"/>
      <c r="S112" s="51"/>
      <c r="T112" s="53"/>
      <c r="U112" s="39"/>
      <c r="Z112" s="92"/>
    </row>
    <row r="113" spans="1:26" s="130" customFormat="1" x14ac:dyDescent="0.3">
      <c r="A113" s="41" t="s">
        <v>33</v>
      </c>
      <c r="B113" s="132">
        <f>SUM(B104:B111)</f>
        <v>45601.69</v>
      </c>
      <c r="C113" s="132">
        <f t="shared" ref="C113:F113" si="69">SUM(C104:C111)</f>
        <v>0</v>
      </c>
      <c r="D113" s="132">
        <f t="shared" si="69"/>
        <v>10438.369999999999</v>
      </c>
      <c r="E113" s="132">
        <f t="shared" si="69"/>
        <v>0</v>
      </c>
      <c r="F113" s="132">
        <f t="shared" si="69"/>
        <v>56040.060000000005</v>
      </c>
      <c r="G113" s="120">
        <f>+G103+G112</f>
        <v>0</v>
      </c>
      <c r="H113" s="121">
        <f t="shared" ref="H113:K113" si="70">+H103+H112</f>
        <v>0</v>
      </c>
      <c r="I113" s="122">
        <f t="shared" si="70"/>
        <v>0</v>
      </c>
      <c r="J113" s="121">
        <f t="shared" si="70"/>
        <v>0</v>
      </c>
      <c r="K113" s="119">
        <f t="shared" si="70"/>
        <v>0</v>
      </c>
      <c r="L113" s="132">
        <f>SUM(L104:L111)</f>
        <v>56040.060000000005</v>
      </c>
      <c r="M113" s="124"/>
      <c r="N113" s="126"/>
      <c r="O113" s="125"/>
      <c r="P113" s="125"/>
      <c r="Q113" s="125"/>
      <c r="R113" s="169"/>
      <c r="S113" s="132">
        <f>SUM(S104:S111)</f>
        <v>82504.66</v>
      </c>
      <c r="T113" s="124"/>
      <c r="U113" s="145"/>
      <c r="Z113" s="131"/>
    </row>
    <row r="114" spans="1:26" s="5" customFormat="1" x14ac:dyDescent="0.3">
      <c r="A114" s="187" t="s">
        <v>44</v>
      </c>
      <c r="B114" s="27"/>
      <c r="C114" s="27"/>
      <c r="D114" s="27"/>
      <c r="E114" s="27"/>
      <c r="F114" s="74">
        <f t="shared" ref="F114:F123" si="71">+B114+C114+D114+E114</f>
        <v>0</v>
      </c>
      <c r="G114" s="68"/>
      <c r="H114" s="47"/>
      <c r="I114" s="48"/>
      <c r="J114" s="47"/>
      <c r="K114" s="60">
        <f t="shared" ref="K114:K123" si="72">SUM(G114:J114)</f>
        <v>0</v>
      </c>
      <c r="L114" s="67">
        <f t="shared" ref="L114:L123" si="73">F114-K114</f>
        <v>0</v>
      </c>
      <c r="M114" s="52"/>
      <c r="N114" s="103"/>
      <c r="O114" s="49"/>
      <c r="P114" s="49"/>
      <c r="Q114" s="49"/>
      <c r="R114" s="166"/>
      <c r="S114" s="60"/>
      <c r="T114" s="55"/>
      <c r="U114" s="38"/>
      <c r="Z114" s="92"/>
    </row>
    <row r="115" spans="1:26" s="5" customFormat="1" x14ac:dyDescent="0.3">
      <c r="A115" s="187"/>
      <c r="B115" s="21">
        <v>20631.759999999998</v>
      </c>
      <c r="C115" s="21"/>
      <c r="D115" s="21"/>
      <c r="E115" s="21"/>
      <c r="F115" s="61">
        <f t="shared" si="71"/>
        <v>20631.759999999998</v>
      </c>
      <c r="G115" s="75"/>
      <c r="H115" s="22"/>
      <c r="I115" s="23"/>
      <c r="J115" s="22"/>
      <c r="K115" s="61">
        <f t="shared" si="72"/>
        <v>0</v>
      </c>
      <c r="L115" s="64">
        <f t="shared" si="73"/>
        <v>20631.759999999998</v>
      </c>
      <c r="M115" s="53"/>
      <c r="N115" s="104"/>
      <c r="O115" s="18"/>
      <c r="P115" s="18"/>
      <c r="Q115" s="18"/>
      <c r="R115" s="167"/>
      <c r="S115" s="61"/>
      <c r="T115" s="53"/>
      <c r="U115" s="39"/>
      <c r="Z115" s="92"/>
    </row>
    <row r="116" spans="1:26" s="5" customFormat="1" x14ac:dyDescent="0.3">
      <c r="A116" s="187"/>
      <c r="B116" s="21">
        <v>2055.83</v>
      </c>
      <c r="C116" s="21"/>
      <c r="D116" s="21"/>
      <c r="E116" s="21"/>
      <c r="F116" s="61">
        <f t="shared" si="71"/>
        <v>2055.83</v>
      </c>
      <c r="G116" s="75"/>
      <c r="H116" s="22"/>
      <c r="I116" s="23"/>
      <c r="J116" s="22"/>
      <c r="K116" s="61">
        <f t="shared" si="72"/>
        <v>0</v>
      </c>
      <c r="L116" s="64">
        <f t="shared" si="73"/>
        <v>2055.83</v>
      </c>
      <c r="M116" s="53"/>
      <c r="N116" s="104"/>
      <c r="O116" s="18"/>
      <c r="P116" s="18"/>
      <c r="Q116" s="18"/>
      <c r="R116" s="167"/>
      <c r="S116" s="61"/>
      <c r="T116" s="53"/>
      <c r="U116" s="39"/>
      <c r="Z116" s="92"/>
    </row>
    <row r="117" spans="1:26" s="5" customFormat="1" x14ac:dyDescent="0.3">
      <c r="A117" s="187"/>
      <c r="B117" s="21">
        <v>293.58</v>
      </c>
      <c r="C117" s="21"/>
      <c r="D117" s="21"/>
      <c r="E117" s="21"/>
      <c r="F117" s="61">
        <f t="shared" si="71"/>
        <v>293.58</v>
      </c>
      <c r="G117" s="75"/>
      <c r="H117" s="22"/>
      <c r="I117" s="23"/>
      <c r="J117" s="22"/>
      <c r="K117" s="61">
        <f t="shared" si="72"/>
        <v>0</v>
      </c>
      <c r="L117" s="64">
        <f t="shared" si="73"/>
        <v>293.58</v>
      </c>
      <c r="M117" s="53"/>
      <c r="N117" s="104"/>
      <c r="O117" s="18"/>
      <c r="P117" s="18"/>
      <c r="Q117" s="18"/>
      <c r="R117" s="167"/>
      <c r="S117" s="61"/>
      <c r="T117" s="53"/>
      <c r="U117" s="39"/>
      <c r="Z117" s="92"/>
    </row>
    <row r="118" spans="1:26" s="5" customFormat="1" x14ac:dyDescent="0.3">
      <c r="A118" s="187"/>
      <c r="B118" s="21">
        <v>41.94</v>
      </c>
      <c r="C118" s="21"/>
      <c r="D118" s="21"/>
      <c r="E118" s="21"/>
      <c r="F118" s="61">
        <f t="shared" si="71"/>
        <v>41.94</v>
      </c>
      <c r="G118" s="75"/>
      <c r="H118" s="22"/>
      <c r="I118" s="23"/>
      <c r="J118" s="22"/>
      <c r="K118" s="61">
        <f t="shared" si="72"/>
        <v>0</v>
      </c>
      <c r="L118" s="64">
        <f t="shared" si="73"/>
        <v>41.94</v>
      </c>
      <c r="M118" s="53"/>
      <c r="N118" s="104"/>
      <c r="O118" s="18"/>
      <c r="P118" s="18"/>
      <c r="Q118" s="18"/>
      <c r="R118" s="167"/>
      <c r="S118" s="61"/>
      <c r="T118" s="53"/>
      <c r="U118" s="39"/>
      <c r="Z118" s="92"/>
    </row>
    <row r="119" spans="1:26" s="5" customFormat="1" x14ac:dyDescent="0.3">
      <c r="A119" s="187"/>
      <c r="B119" s="21">
        <v>21104.32</v>
      </c>
      <c r="C119" s="21"/>
      <c r="D119" s="21">
        <v>4579.57</v>
      </c>
      <c r="E119" s="21"/>
      <c r="F119" s="61">
        <f t="shared" ref="F119:F122" si="74">+B119+C119+D119+E119</f>
        <v>25683.89</v>
      </c>
      <c r="G119" s="75"/>
      <c r="H119" s="22"/>
      <c r="I119" s="23"/>
      <c r="J119" s="22"/>
      <c r="K119" s="61">
        <f t="shared" ref="K119:K122" si="75">SUM(G119:J119)</f>
        <v>0</v>
      </c>
      <c r="L119" s="64">
        <f t="shared" si="73"/>
        <v>25683.89</v>
      </c>
      <c r="M119" s="84">
        <v>44887</v>
      </c>
      <c r="N119" s="104" t="s">
        <v>52</v>
      </c>
      <c r="O119" s="18"/>
      <c r="P119" s="18" t="s">
        <v>53</v>
      </c>
      <c r="Q119" s="18" t="s">
        <v>173</v>
      </c>
      <c r="R119" s="167" t="s">
        <v>58</v>
      </c>
      <c r="S119" s="61">
        <v>9274.16</v>
      </c>
      <c r="T119" s="84">
        <v>44887</v>
      </c>
      <c r="U119" s="39" t="s">
        <v>171</v>
      </c>
      <c r="Z119" s="92"/>
    </row>
    <row r="120" spans="1:26" s="5" customFormat="1" x14ac:dyDescent="0.3">
      <c r="A120" s="187"/>
      <c r="B120" s="21">
        <v>2055.83</v>
      </c>
      <c r="C120" s="21"/>
      <c r="D120" s="21">
        <v>125.82</v>
      </c>
      <c r="E120" s="21"/>
      <c r="F120" s="61">
        <f t="shared" si="74"/>
        <v>2181.65</v>
      </c>
      <c r="G120" s="75"/>
      <c r="H120" s="22"/>
      <c r="I120" s="23"/>
      <c r="J120" s="22"/>
      <c r="K120" s="61">
        <f t="shared" si="75"/>
        <v>0</v>
      </c>
      <c r="L120" s="64">
        <f t="shared" si="73"/>
        <v>2181.65</v>
      </c>
      <c r="M120" s="84">
        <v>44887</v>
      </c>
      <c r="N120" s="153" t="s">
        <v>52</v>
      </c>
      <c r="O120" s="18"/>
      <c r="P120" s="18" t="s">
        <v>53</v>
      </c>
      <c r="Q120" s="18" t="s">
        <v>54</v>
      </c>
      <c r="R120" s="167" t="s">
        <v>72</v>
      </c>
      <c r="S120" s="61">
        <v>56622</v>
      </c>
      <c r="T120" s="84">
        <v>44887</v>
      </c>
      <c r="U120" s="85" t="s">
        <v>73</v>
      </c>
      <c r="Z120" s="92"/>
    </row>
    <row r="121" spans="1:26" s="5" customFormat="1" x14ac:dyDescent="0.3">
      <c r="A121" s="187"/>
      <c r="B121" s="21"/>
      <c r="C121" s="21"/>
      <c r="D121" s="21">
        <v>4652.6499999999996</v>
      </c>
      <c r="E121" s="21"/>
      <c r="F121" s="61">
        <f t="shared" si="74"/>
        <v>4652.6499999999996</v>
      </c>
      <c r="G121" s="75"/>
      <c r="H121" s="22"/>
      <c r="I121" s="23"/>
      <c r="J121" s="22"/>
      <c r="K121" s="61">
        <f t="shared" si="75"/>
        <v>0</v>
      </c>
      <c r="L121" s="64">
        <f t="shared" ref="L121:L122" si="76">F121-K121</f>
        <v>4652.6499999999996</v>
      </c>
      <c r="M121" s="53"/>
      <c r="N121" s="104"/>
      <c r="O121" s="18"/>
      <c r="P121" s="18"/>
      <c r="Q121" s="18"/>
      <c r="R121" s="167"/>
      <c r="S121" s="61"/>
      <c r="T121" s="53"/>
      <c r="U121" s="39"/>
      <c r="Z121" s="92"/>
    </row>
    <row r="122" spans="1:26" s="5" customFormat="1" x14ac:dyDescent="0.3">
      <c r="A122" s="187"/>
      <c r="B122" s="21"/>
      <c r="C122" s="21"/>
      <c r="D122" s="21"/>
      <c r="E122" s="21"/>
      <c r="F122" s="61">
        <f t="shared" si="74"/>
        <v>0</v>
      </c>
      <c r="G122" s="75"/>
      <c r="H122" s="22"/>
      <c r="I122" s="23"/>
      <c r="J122" s="22"/>
      <c r="K122" s="61">
        <f t="shared" si="75"/>
        <v>0</v>
      </c>
      <c r="L122" s="64">
        <f t="shared" si="76"/>
        <v>0</v>
      </c>
      <c r="M122" s="53"/>
      <c r="N122" s="104"/>
      <c r="O122" s="18"/>
      <c r="P122" s="18"/>
      <c r="Q122" s="18"/>
      <c r="R122" s="167"/>
      <c r="S122" s="61"/>
      <c r="T122" s="53"/>
      <c r="U122" s="39"/>
      <c r="Z122" s="92"/>
    </row>
    <row r="123" spans="1:26" s="5" customFormat="1" x14ac:dyDescent="0.3">
      <c r="A123" s="188"/>
      <c r="B123" s="21">
        <f>SUM(B114)</f>
        <v>0</v>
      </c>
      <c r="C123" s="21"/>
      <c r="D123" s="21"/>
      <c r="E123" s="21"/>
      <c r="F123" s="61">
        <f t="shared" si="71"/>
        <v>0</v>
      </c>
      <c r="G123" s="75"/>
      <c r="H123" s="22"/>
      <c r="I123" s="23"/>
      <c r="J123" s="22"/>
      <c r="K123" s="61">
        <f t="shared" si="72"/>
        <v>0</v>
      </c>
      <c r="L123" s="64">
        <f t="shared" si="73"/>
        <v>0</v>
      </c>
      <c r="M123" s="53"/>
      <c r="N123" s="104"/>
      <c r="O123" s="18"/>
      <c r="P123" s="18"/>
      <c r="Q123" s="18"/>
      <c r="R123" s="167"/>
      <c r="S123" s="61"/>
      <c r="T123" s="53"/>
      <c r="U123" s="39"/>
      <c r="Z123" s="92"/>
    </row>
    <row r="124" spans="1:26" s="130" customFormat="1" x14ac:dyDescent="0.3">
      <c r="A124" s="45" t="s">
        <v>33</v>
      </c>
      <c r="B124" s="118">
        <f>SUM(B115:B122)</f>
        <v>46183.259999999995</v>
      </c>
      <c r="C124" s="118">
        <f t="shared" ref="C124:E124" si="77">SUM(C115:C122)</f>
        <v>0</v>
      </c>
      <c r="D124" s="118">
        <f>SUM(D115:D122)</f>
        <v>9358.0399999999991</v>
      </c>
      <c r="E124" s="118">
        <f t="shared" si="77"/>
        <v>0</v>
      </c>
      <c r="F124" s="118">
        <f>SUM(F115:F122)</f>
        <v>55541.3</v>
      </c>
      <c r="G124" s="120">
        <f t="shared" ref="G124:K124" si="78">+G114+G123</f>
        <v>0</v>
      </c>
      <c r="H124" s="121">
        <f t="shared" si="78"/>
        <v>0</v>
      </c>
      <c r="I124" s="122">
        <f t="shared" si="78"/>
        <v>0</v>
      </c>
      <c r="J124" s="121">
        <f t="shared" si="78"/>
        <v>0</v>
      </c>
      <c r="K124" s="119">
        <f t="shared" si="78"/>
        <v>0</v>
      </c>
      <c r="L124" s="118">
        <f>SUM(L115:L122)</f>
        <v>55541.3</v>
      </c>
      <c r="M124" s="124"/>
      <c r="N124" s="126"/>
      <c r="O124" s="125"/>
      <c r="P124" s="125"/>
      <c r="Q124" s="125"/>
      <c r="R124" s="169"/>
      <c r="S124" s="118">
        <f>SUM(S115:S122)</f>
        <v>65896.160000000003</v>
      </c>
      <c r="T124" s="128"/>
      <c r="U124" s="142"/>
      <c r="Z124" s="131"/>
    </row>
    <row r="125" spans="1:26" s="5" customFormat="1" x14ac:dyDescent="0.3">
      <c r="A125" s="186" t="s">
        <v>45</v>
      </c>
      <c r="B125" s="46"/>
      <c r="C125" s="46"/>
      <c r="D125" s="46"/>
      <c r="E125" s="46"/>
      <c r="F125" s="60">
        <f t="shared" ref="F125:F134" si="79">+B125+C125+D125+E125</f>
        <v>0</v>
      </c>
      <c r="G125" s="77"/>
      <c r="H125" s="78"/>
      <c r="I125" s="79"/>
      <c r="J125" s="78"/>
      <c r="K125" s="60">
        <f t="shared" ref="K125:K134" si="80">SUM(G125:J125)</f>
        <v>0</v>
      </c>
      <c r="L125" s="66">
        <f t="shared" ref="L125:L134" si="81">F125-K125</f>
        <v>0</v>
      </c>
      <c r="M125" s="52"/>
      <c r="N125" s="103"/>
      <c r="O125" s="49"/>
      <c r="P125" s="49"/>
      <c r="Q125" s="49"/>
      <c r="R125" s="166"/>
      <c r="S125" s="60"/>
      <c r="T125" s="52"/>
      <c r="U125" s="50"/>
      <c r="Z125" s="92"/>
    </row>
    <row r="126" spans="1:26" s="5" customFormat="1" x14ac:dyDescent="0.3">
      <c r="A126" s="187"/>
      <c r="B126" s="21">
        <v>298.14</v>
      </c>
      <c r="C126" s="21"/>
      <c r="D126" s="21">
        <v>4897.8900000000003</v>
      </c>
      <c r="E126" s="21"/>
      <c r="F126" s="61">
        <f t="shared" si="79"/>
        <v>5196.0300000000007</v>
      </c>
      <c r="G126" s="75"/>
      <c r="H126" s="22"/>
      <c r="I126" s="23"/>
      <c r="J126" s="22"/>
      <c r="K126" s="61">
        <f t="shared" si="80"/>
        <v>0</v>
      </c>
      <c r="L126" s="64">
        <f t="shared" si="81"/>
        <v>5196.0300000000007</v>
      </c>
      <c r="M126" s="53"/>
      <c r="N126" s="104"/>
      <c r="O126" s="18"/>
      <c r="P126" s="18"/>
      <c r="Q126" s="18"/>
      <c r="R126" s="167"/>
      <c r="S126" s="61"/>
      <c r="T126" s="53"/>
      <c r="U126" s="39"/>
      <c r="Z126" s="92"/>
    </row>
    <row r="127" spans="1:26" s="5" customFormat="1" x14ac:dyDescent="0.3">
      <c r="A127" s="187"/>
      <c r="B127" s="21">
        <v>18995.84</v>
      </c>
      <c r="C127" s="21"/>
      <c r="D127" s="21">
        <v>4897.8900000000003</v>
      </c>
      <c r="E127" s="21"/>
      <c r="F127" s="61">
        <f t="shared" si="79"/>
        <v>23893.73</v>
      </c>
      <c r="G127" s="75"/>
      <c r="H127" s="22"/>
      <c r="I127" s="23"/>
      <c r="J127" s="22"/>
      <c r="K127" s="61">
        <f t="shared" si="80"/>
        <v>0</v>
      </c>
      <c r="L127" s="64">
        <f t="shared" si="81"/>
        <v>23893.73</v>
      </c>
      <c r="M127" s="53"/>
      <c r="N127" s="104"/>
      <c r="O127" s="18"/>
      <c r="P127" s="18"/>
      <c r="Q127" s="18"/>
      <c r="R127" s="167"/>
      <c r="S127" s="61"/>
      <c r="T127" s="53"/>
      <c r="U127" s="39"/>
      <c r="Z127" s="92"/>
    </row>
    <row r="128" spans="1:26" s="5" customFormat="1" x14ac:dyDescent="0.3">
      <c r="A128" s="187"/>
      <c r="B128" s="21">
        <v>17878.95</v>
      </c>
      <c r="C128" s="21"/>
      <c r="D128" s="21"/>
      <c r="E128" s="21"/>
      <c r="F128" s="61">
        <f t="shared" si="79"/>
        <v>17878.95</v>
      </c>
      <c r="G128" s="75"/>
      <c r="H128" s="22"/>
      <c r="I128" s="23"/>
      <c r="J128" s="22"/>
      <c r="K128" s="61">
        <f t="shared" si="80"/>
        <v>0</v>
      </c>
      <c r="L128" s="64">
        <f t="shared" si="81"/>
        <v>17878.95</v>
      </c>
      <c r="M128" s="53"/>
      <c r="N128" s="104"/>
      <c r="O128" s="18"/>
      <c r="P128" s="18"/>
      <c r="Q128" s="18"/>
      <c r="R128" s="167"/>
      <c r="S128" s="61"/>
      <c r="T128" s="53"/>
      <c r="U128" s="39"/>
      <c r="Z128" s="92"/>
    </row>
    <row r="129" spans="1:26" s="5" customFormat="1" x14ac:dyDescent="0.3">
      <c r="A129" s="187"/>
      <c r="B129" s="21">
        <v>2055.83</v>
      </c>
      <c r="C129" s="21"/>
      <c r="D129" s="21"/>
      <c r="E129" s="21"/>
      <c r="F129" s="61">
        <f t="shared" ref="F129:F130" si="82">+B129+C129+D129+E129</f>
        <v>2055.83</v>
      </c>
      <c r="G129" s="75"/>
      <c r="H129" s="22"/>
      <c r="I129" s="23"/>
      <c r="J129" s="22"/>
      <c r="K129" s="61">
        <f t="shared" ref="K129:K130" si="83">SUM(G129:J129)</f>
        <v>0</v>
      </c>
      <c r="L129" s="64">
        <f t="shared" si="81"/>
        <v>2055.83</v>
      </c>
      <c r="M129" s="53"/>
      <c r="N129" s="104"/>
      <c r="O129" s="18"/>
      <c r="P129" s="18"/>
      <c r="Q129" s="18"/>
      <c r="R129" s="167"/>
      <c r="S129" s="61"/>
      <c r="T129" s="53"/>
      <c r="U129" s="39"/>
      <c r="Z129" s="92"/>
    </row>
    <row r="130" spans="1:26" s="5" customFormat="1" x14ac:dyDescent="0.3">
      <c r="A130" s="187"/>
      <c r="B130" s="21">
        <v>2055.83</v>
      </c>
      <c r="C130" s="21"/>
      <c r="D130" s="21"/>
      <c r="E130" s="21"/>
      <c r="F130" s="61">
        <f t="shared" si="82"/>
        <v>2055.83</v>
      </c>
      <c r="G130" s="75"/>
      <c r="H130" s="22"/>
      <c r="I130" s="23"/>
      <c r="J130" s="22"/>
      <c r="K130" s="61">
        <f t="shared" si="83"/>
        <v>0</v>
      </c>
      <c r="L130" s="64">
        <f t="shared" si="81"/>
        <v>2055.83</v>
      </c>
      <c r="M130" s="53"/>
      <c r="N130" s="104"/>
      <c r="O130" s="18"/>
      <c r="P130" s="18"/>
      <c r="Q130" s="18"/>
      <c r="R130" s="167"/>
      <c r="S130" s="61"/>
      <c r="T130" s="53"/>
      <c r="U130" s="39"/>
      <c r="Z130" s="92"/>
    </row>
    <row r="131" spans="1:26" s="5" customFormat="1" x14ac:dyDescent="0.3">
      <c r="A131" s="187"/>
      <c r="B131" s="21">
        <v>41.94</v>
      </c>
      <c r="C131" s="21"/>
      <c r="D131" s="21"/>
      <c r="E131" s="21"/>
      <c r="F131" s="61">
        <f t="shared" si="79"/>
        <v>41.94</v>
      </c>
      <c r="G131" s="75"/>
      <c r="H131" s="22"/>
      <c r="I131" s="23"/>
      <c r="J131" s="22"/>
      <c r="K131" s="61">
        <f t="shared" si="80"/>
        <v>0</v>
      </c>
      <c r="L131" s="64">
        <f t="shared" si="81"/>
        <v>41.94</v>
      </c>
      <c r="M131" s="53"/>
      <c r="N131" s="104"/>
      <c r="O131" s="18"/>
      <c r="P131" s="18"/>
      <c r="Q131" s="18"/>
      <c r="R131" s="167"/>
      <c r="S131" s="61"/>
      <c r="T131" s="53"/>
      <c r="U131" s="39"/>
      <c r="Z131" s="92"/>
    </row>
    <row r="132" spans="1:26" s="5" customFormat="1" x14ac:dyDescent="0.3">
      <c r="A132" s="187"/>
      <c r="B132" s="21">
        <v>1191.52</v>
      </c>
      <c r="C132" s="21"/>
      <c r="D132" s="21"/>
      <c r="E132" s="21"/>
      <c r="F132" s="61">
        <f t="shared" ref="F132:F133" si="84">+B132+C132+D132+E132</f>
        <v>1191.52</v>
      </c>
      <c r="G132" s="75"/>
      <c r="H132" s="22"/>
      <c r="I132" s="23"/>
      <c r="J132" s="22"/>
      <c r="K132" s="61">
        <f t="shared" ref="K132:K133" si="85">SUM(G132:J132)</f>
        <v>0</v>
      </c>
      <c r="L132" s="64">
        <f t="shared" si="81"/>
        <v>1191.52</v>
      </c>
      <c r="M132" s="84">
        <v>44909</v>
      </c>
      <c r="N132" s="104" t="s">
        <v>52</v>
      </c>
      <c r="O132" s="18"/>
      <c r="P132" s="18" t="s">
        <v>53</v>
      </c>
      <c r="Q132" s="18" t="s">
        <v>173</v>
      </c>
      <c r="R132" s="167" t="s">
        <v>58</v>
      </c>
      <c r="S132" s="61">
        <v>9795.7800000000007</v>
      </c>
      <c r="T132" s="84">
        <v>44909</v>
      </c>
      <c r="U132" s="39" t="s">
        <v>172</v>
      </c>
      <c r="Z132" s="92"/>
    </row>
    <row r="133" spans="1:26" s="5" customFormat="1" x14ac:dyDescent="0.3">
      <c r="A133" s="187"/>
      <c r="B133" s="21">
        <v>1415.03</v>
      </c>
      <c r="C133" s="21"/>
      <c r="D133" s="21"/>
      <c r="E133" s="21"/>
      <c r="F133" s="61">
        <f t="shared" si="84"/>
        <v>1415.03</v>
      </c>
      <c r="G133" s="75"/>
      <c r="H133" s="22"/>
      <c r="I133" s="23"/>
      <c r="J133" s="22"/>
      <c r="K133" s="61">
        <f t="shared" si="85"/>
        <v>0</v>
      </c>
      <c r="L133" s="64">
        <f t="shared" si="81"/>
        <v>1415.03</v>
      </c>
      <c r="M133" s="84">
        <v>44904</v>
      </c>
      <c r="N133" s="153" t="s">
        <v>52</v>
      </c>
      <c r="O133" s="18"/>
      <c r="P133" s="18" t="s">
        <v>53</v>
      </c>
      <c r="Q133" s="18" t="s">
        <v>54</v>
      </c>
      <c r="R133" s="167">
        <v>40037372421</v>
      </c>
      <c r="S133" s="61">
        <v>53091</v>
      </c>
      <c r="T133" s="84">
        <v>44904</v>
      </c>
      <c r="U133" s="85" t="s">
        <v>74</v>
      </c>
      <c r="Z133" s="92"/>
    </row>
    <row r="134" spans="1:26" s="5" customFormat="1" x14ac:dyDescent="0.3">
      <c r="A134" s="188"/>
      <c r="B134" s="21"/>
      <c r="C134" s="21"/>
      <c r="D134" s="21"/>
      <c r="E134" s="21"/>
      <c r="F134" s="61">
        <f t="shared" si="79"/>
        <v>0</v>
      </c>
      <c r="G134" s="75"/>
      <c r="H134" s="22"/>
      <c r="I134" s="23"/>
      <c r="J134" s="22"/>
      <c r="K134" s="61">
        <f t="shared" si="80"/>
        <v>0</v>
      </c>
      <c r="L134" s="64">
        <f t="shared" si="81"/>
        <v>0</v>
      </c>
      <c r="M134" s="53"/>
      <c r="N134" s="104"/>
      <c r="O134" s="18"/>
      <c r="P134" s="18"/>
      <c r="Q134" s="18"/>
      <c r="R134" s="167"/>
      <c r="S134" s="61"/>
      <c r="T134" s="53"/>
      <c r="U134" s="39"/>
      <c r="Z134" s="92"/>
    </row>
    <row r="135" spans="1:26" s="130" customFormat="1" x14ac:dyDescent="0.3">
      <c r="A135" s="41" t="s">
        <v>33</v>
      </c>
      <c r="B135" s="132">
        <f>SUM(B126:B133)</f>
        <v>43933.08</v>
      </c>
      <c r="C135" s="132">
        <f t="shared" ref="C135:E135" si="86">SUM(C126:C133)</f>
        <v>0</v>
      </c>
      <c r="D135" s="132">
        <f t="shared" si="86"/>
        <v>9795.7800000000007</v>
      </c>
      <c r="E135" s="132">
        <f t="shared" si="86"/>
        <v>0</v>
      </c>
      <c r="F135" s="132">
        <f>SUM(F126:F133)</f>
        <v>53728.860000000008</v>
      </c>
      <c r="G135" s="133">
        <f>+G134+G125</f>
        <v>0</v>
      </c>
      <c r="H135" s="134">
        <f t="shared" ref="H135:K135" si="87">+H134+H125</f>
        <v>0</v>
      </c>
      <c r="I135" s="135">
        <f t="shared" si="87"/>
        <v>0</v>
      </c>
      <c r="J135" s="134">
        <f t="shared" si="87"/>
        <v>0</v>
      </c>
      <c r="K135" s="127">
        <f t="shared" si="87"/>
        <v>0</v>
      </c>
      <c r="L135" s="132">
        <f>SUM(L126:L133)</f>
        <v>53728.860000000008</v>
      </c>
      <c r="M135" s="124"/>
      <c r="N135" s="126"/>
      <c r="O135" s="125"/>
      <c r="P135" s="125"/>
      <c r="Q135" s="125"/>
      <c r="R135" s="169"/>
      <c r="S135" s="132">
        <f>SUM(S126:S133)</f>
        <v>62886.78</v>
      </c>
      <c r="T135" s="124"/>
      <c r="U135" s="145"/>
      <c r="Z135" s="131"/>
    </row>
    <row r="136" spans="1:26" s="5" customFormat="1" x14ac:dyDescent="0.3">
      <c r="A136" s="187" t="s">
        <v>46</v>
      </c>
      <c r="B136" s="24"/>
      <c r="C136" s="27"/>
      <c r="D136" s="27"/>
      <c r="E136" s="27"/>
      <c r="F136" s="74">
        <f t="shared" ref="F136:F142" si="88">+B136+C136+D136+E136</f>
        <v>0</v>
      </c>
      <c r="G136" s="76"/>
      <c r="H136" s="25"/>
      <c r="I136" s="26"/>
      <c r="J136" s="25"/>
      <c r="K136" s="74">
        <f t="shared" ref="K136:K142" si="89">SUM(G136:J136)</f>
        <v>0</v>
      </c>
      <c r="L136" s="67">
        <f t="shared" ref="L136:L142" si="90">F136-K136</f>
        <v>0</v>
      </c>
      <c r="M136" s="52"/>
      <c r="N136" s="103"/>
      <c r="O136" s="49"/>
      <c r="P136" s="49"/>
      <c r="Q136" s="49"/>
      <c r="R136" s="166"/>
      <c r="S136" s="60"/>
      <c r="T136" s="55"/>
      <c r="U136" s="38"/>
      <c r="Z136" s="92"/>
    </row>
    <row r="137" spans="1:26" s="5" customFormat="1" x14ac:dyDescent="0.3">
      <c r="A137" s="187"/>
      <c r="B137" s="21">
        <v>9112.35</v>
      </c>
      <c r="C137" s="21"/>
      <c r="D137" s="21">
        <v>4897.8900000000003</v>
      </c>
      <c r="E137" s="21"/>
      <c r="F137" s="61">
        <f t="shared" si="88"/>
        <v>14010.240000000002</v>
      </c>
      <c r="G137" s="75"/>
      <c r="H137" s="22"/>
      <c r="I137" s="23"/>
      <c r="J137" s="22"/>
      <c r="K137" s="61">
        <f t="shared" si="89"/>
        <v>0</v>
      </c>
      <c r="L137" s="64">
        <f t="shared" si="90"/>
        <v>14010.240000000002</v>
      </c>
      <c r="M137" s="53"/>
      <c r="N137" s="104"/>
      <c r="O137" s="18"/>
      <c r="P137" s="18"/>
      <c r="Q137" s="18"/>
      <c r="R137" s="167"/>
      <c r="S137" s="61"/>
      <c r="T137" s="53"/>
      <c r="U137" s="39"/>
      <c r="Z137" s="92"/>
    </row>
    <row r="138" spans="1:26" s="5" customFormat="1" x14ac:dyDescent="0.3">
      <c r="A138" s="187"/>
      <c r="B138" s="21">
        <v>19571.68</v>
      </c>
      <c r="C138" s="21"/>
      <c r="D138" s="21">
        <v>4897.8900000000003</v>
      </c>
      <c r="E138" s="21"/>
      <c r="F138" s="61">
        <f t="shared" ref="F138:F140" si="91">+B138+C138+D138+E138</f>
        <v>24469.57</v>
      </c>
      <c r="G138" s="75"/>
      <c r="H138" s="22"/>
      <c r="I138" s="23"/>
      <c r="J138" s="22"/>
      <c r="K138" s="61">
        <f t="shared" ref="K138:K140" si="92">SUM(G138:J138)</f>
        <v>0</v>
      </c>
      <c r="L138" s="64">
        <f t="shared" si="90"/>
        <v>24469.57</v>
      </c>
      <c r="M138" s="53"/>
      <c r="N138" s="104"/>
      <c r="O138" s="18"/>
      <c r="P138" s="18"/>
      <c r="Q138" s="18"/>
      <c r="R138" s="167"/>
      <c r="S138" s="61"/>
      <c r="T138" s="53"/>
      <c r="U138" s="39"/>
      <c r="Z138" s="92"/>
    </row>
    <row r="139" spans="1:26" s="5" customFormat="1" x14ac:dyDescent="0.3">
      <c r="A139" s="187"/>
      <c r="B139" s="21">
        <v>263.26</v>
      </c>
      <c r="C139" s="21"/>
      <c r="D139" s="21"/>
      <c r="E139" s="21"/>
      <c r="F139" s="61">
        <f t="shared" si="91"/>
        <v>263.26</v>
      </c>
      <c r="G139" s="75"/>
      <c r="H139" s="22"/>
      <c r="I139" s="23"/>
      <c r="J139" s="22"/>
      <c r="K139" s="61">
        <f t="shared" si="92"/>
        <v>0</v>
      </c>
      <c r="L139" s="64">
        <f t="shared" si="90"/>
        <v>263.26</v>
      </c>
      <c r="M139" s="53"/>
      <c r="N139" s="104"/>
      <c r="O139" s="18"/>
      <c r="P139" s="18"/>
      <c r="Q139" s="18"/>
      <c r="R139" s="167"/>
      <c r="S139" s="61"/>
      <c r="T139" s="53"/>
      <c r="U139" s="39"/>
      <c r="Z139" s="92"/>
    </row>
    <row r="140" spans="1:26" s="5" customFormat="1" x14ac:dyDescent="0.3">
      <c r="A140" s="187"/>
      <c r="B140" s="21">
        <v>99773.91</v>
      </c>
      <c r="C140" s="21"/>
      <c r="D140" s="21"/>
      <c r="E140" s="21"/>
      <c r="F140" s="61">
        <f t="shared" si="91"/>
        <v>99773.91</v>
      </c>
      <c r="G140" s="75"/>
      <c r="H140" s="22"/>
      <c r="I140" s="23"/>
      <c r="J140" s="22"/>
      <c r="K140" s="61">
        <f t="shared" si="92"/>
        <v>0</v>
      </c>
      <c r="L140" s="64">
        <f t="shared" si="90"/>
        <v>99773.91</v>
      </c>
      <c r="M140" s="53"/>
      <c r="N140" s="104"/>
      <c r="O140" s="18"/>
      <c r="P140" s="18"/>
      <c r="Q140" s="18"/>
      <c r="R140" s="167"/>
      <c r="S140" s="61"/>
      <c r="T140" s="53"/>
      <c r="U140" s="39"/>
      <c r="Z140" s="92"/>
    </row>
    <row r="141" spans="1:26" s="5" customFormat="1" x14ac:dyDescent="0.3">
      <c r="A141" s="187"/>
      <c r="B141" s="21">
        <v>19509.560000000001</v>
      </c>
      <c r="C141" s="21"/>
      <c r="D141" s="21"/>
      <c r="E141" s="21"/>
      <c r="F141" s="61">
        <f t="shared" si="88"/>
        <v>19509.560000000001</v>
      </c>
      <c r="G141" s="75"/>
      <c r="H141" s="22"/>
      <c r="I141" s="23"/>
      <c r="J141" s="22"/>
      <c r="K141" s="61">
        <f t="shared" si="89"/>
        <v>0</v>
      </c>
      <c r="L141" s="64">
        <f t="shared" si="90"/>
        <v>19509.560000000001</v>
      </c>
      <c r="M141" s="53"/>
      <c r="N141" s="104"/>
      <c r="O141" s="18"/>
      <c r="P141" s="18"/>
      <c r="Q141" s="18"/>
      <c r="R141" s="167"/>
      <c r="S141" s="61"/>
      <c r="T141" s="53"/>
      <c r="U141" s="39"/>
      <c r="Z141" s="92"/>
    </row>
    <row r="142" spans="1:26" s="5" customFormat="1" x14ac:dyDescent="0.3">
      <c r="A142" s="188"/>
      <c r="B142" s="21"/>
      <c r="C142" s="21"/>
      <c r="D142" s="21"/>
      <c r="E142" s="21"/>
      <c r="F142" s="61">
        <f t="shared" si="88"/>
        <v>0</v>
      </c>
      <c r="G142" s="75"/>
      <c r="H142" s="22"/>
      <c r="I142" s="23"/>
      <c r="J142" s="22"/>
      <c r="K142" s="61">
        <f t="shared" si="89"/>
        <v>0</v>
      </c>
      <c r="L142" s="64">
        <f t="shared" si="90"/>
        <v>0</v>
      </c>
      <c r="M142" s="53"/>
      <c r="N142" s="104"/>
      <c r="O142" s="18"/>
      <c r="P142" s="18"/>
      <c r="Q142" s="18"/>
      <c r="R142" s="167"/>
      <c r="S142" s="61"/>
      <c r="T142" s="53"/>
      <c r="U142" s="39"/>
      <c r="Z142" s="92"/>
    </row>
    <row r="143" spans="1:26" s="130" customFormat="1" x14ac:dyDescent="0.3">
      <c r="A143" s="45" t="s">
        <v>33</v>
      </c>
      <c r="B143" s="118">
        <f>SUM(B137:B141)</f>
        <v>148230.76</v>
      </c>
      <c r="C143" s="118">
        <f t="shared" ref="C143:E143" si="93">SUM(C137:C141)</f>
        <v>0</v>
      </c>
      <c r="D143" s="118">
        <f>SUM(D137:D141)</f>
        <v>9795.7800000000007</v>
      </c>
      <c r="E143" s="118">
        <f t="shared" si="93"/>
        <v>0</v>
      </c>
      <c r="F143" s="118">
        <f>SUM(F137:F141)</f>
        <v>158026.54</v>
      </c>
      <c r="G143" s="133">
        <f t="shared" ref="G143:K143" si="94">+G136+G142</f>
        <v>0</v>
      </c>
      <c r="H143" s="134">
        <f t="shared" si="94"/>
        <v>0</v>
      </c>
      <c r="I143" s="135">
        <f t="shared" si="94"/>
        <v>0</v>
      </c>
      <c r="J143" s="134">
        <f t="shared" si="94"/>
        <v>0</v>
      </c>
      <c r="K143" s="127">
        <f t="shared" si="94"/>
        <v>0</v>
      </c>
      <c r="L143" s="118">
        <f>SUM(L137:L141)</f>
        <v>158026.54</v>
      </c>
      <c r="M143" s="124"/>
      <c r="N143" s="126"/>
      <c r="O143" s="125"/>
      <c r="P143" s="125"/>
      <c r="Q143" s="125"/>
      <c r="R143" s="169"/>
      <c r="S143" s="118">
        <f>SUM(S137:S141)</f>
        <v>0</v>
      </c>
      <c r="T143" s="128"/>
      <c r="U143" s="142"/>
      <c r="Z143" s="131"/>
    </row>
    <row r="144" spans="1:26" s="5" customFormat="1" x14ac:dyDescent="0.3">
      <c r="A144" s="186" t="s">
        <v>47</v>
      </c>
      <c r="B144" s="46"/>
      <c r="C144" s="46"/>
      <c r="D144" s="46"/>
      <c r="E144" s="46"/>
      <c r="F144" s="60">
        <f t="shared" ref="F144:F150" si="95">+B144+C144+D144+E144</f>
        <v>0</v>
      </c>
      <c r="G144" s="76"/>
      <c r="H144" s="25"/>
      <c r="I144" s="26"/>
      <c r="J144" s="25"/>
      <c r="K144" s="74">
        <f t="shared" ref="K144:K150" si="96">SUM(G144:J144)</f>
        <v>0</v>
      </c>
      <c r="L144" s="66">
        <f t="shared" ref="L144:L150" si="97">F144-K144</f>
        <v>0</v>
      </c>
      <c r="M144" s="52"/>
      <c r="N144" s="103"/>
      <c r="O144" s="49"/>
      <c r="P144" s="49"/>
      <c r="Q144" s="49"/>
      <c r="R144" s="166"/>
      <c r="S144" s="60"/>
      <c r="T144" s="52"/>
      <c r="U144" s="50"/>
      <c r="Z144" s="92"/>
    </row>
    <row r="145" spans="1:26" s="5" customFormat="1" x14ac:dyDescent="0.3">
      <c r="A145" s="187"/>
      <c r="B145" s="21">
        <v>2055.83</v>
      </c>
      <c r="C145" s="21"/>
      <c r="D145" s="21">
        <v>4897.8900000000003</v>
      </c>
      <c r="E145" s="21"/>
      <c r="F145" s="61">
        <f t="shared" si="95"/>
        <v>6953.72</v>
      </c>
      <c r="G145" s="75"/>
      <c r="H145" s="22"/>
      <c r="I145" s="23"/>
      <c r="J145" s="22"/>
      <c r="K145" s="61">
        <f t="shared" si="96"/>
        <v>0</v>
      </c>
      <c r="L145" s="64">
        <f t="shared" si="97"/>
        <v>6953.72</v>
      </c>
      <c r="M145" s="53"/>
      <c r="N145" s="104"/>
      <c r="O145" s="18"/>
      <c r="P145" s="18"/>
      <c r="Q145" s="18"/>
      <c r="R145" s="167"/>
      <c r="S145" s="61"/>
      <c r="T145" s="53"/>
      <c r="U145" s="39"/>
      <c r="Z145" s="92"/>
    </row>
    <row r="146" spans="1:26" s="5" customFormat="1" x14ac:dyDescent="0.3">
      <c r="A146" s="187"/>
      <c r="B146" s="21">
        <v>22258.44</v>
      </c>
      <c r="C146" s="21"/>
      <c r="D146" s="21">
        <v>4897.8900000000003</v>
      </c>
      <c r="E146" s="21"/>
      <c r="F146" s="61">
        <f t="shared" ref="F146:F149" si="98">+B146+C146+D146+E146</f>
        <v>27156.329999999998</v>
      </c>
      <c r="G146" s="75"/>
      <c r="H146" s="22"/>
      <c r="I146" s="23"/>
      <c r="J146" s="22"/>
      <c r="K146" s="61">
        <f t="shared" ref="K146:K149" si="99">SUM(G146:J146)</f>
        <v>0</v>
      </c>
      <c r="L146" s="64">
        <f t="shared" si="97"/>
        <v>27156.329999999998</v>
      </c>
      <c r="M146" s="53"/>
      <c r="N146" s="104"/>
      <c r="O146" s="18"/>
      <c r="P146" s="18"/>
      <c r="Q146" s="18"/>
      <c r="R146" s="167"/>
      <c r="S146" s="61"/>
      <c r="T146" s="53"/>
      <c r="U146" s="39"/>
      <c r="Z146" s="92"/>
    </row>
    <row r="147" spans="1:26" s="5" customFormat="1" x14ac:dyDescent="0.3">
      <c r="A147" s="187"/>
      <c r="B147" s="21">
        <v>19509.560000000001</v>
      </c>
      <c r="C147" s="21"/>
      <c r="D147" s="21"/>
      <c r="E147" s="21"/>
      <c r="F147" s="61">
        <f t="shared" ref="F147:F148" si="100">+B147+C147+D147+E147</f>
        <v>19509.560000000001</v>
      </c>
      <c r="G147" s="75"/>
      <c r="H147" s="22"/>
      <c r="I147" s="23"/>
      <c r="J147" s="22"/>
      <c r="K147" s="61">
        <f t="shared" ref="K147:K148" si="101">SUM(G147:J147)</f>
        <v>0</v>
      </c>
      <c r="L147" s="64">
        <f t="shared" si="97"/>
        <v>19509.560000000001</v>
      </c>
      <c r="M147" s="53"/>
      <c r="N147" s="104"/>
      <c r="O147" s="18"/>
      <c r="P147" s="18"/>
      <c r="Q147" s="18"/>
      <c r="R147" s="167"/>
      <c r="S147" s="61"/>
      <c r="T147" s="53"/>
      <c r="U147" s="39"/>
      <c r="Z147" s="92"/>
    </row>
    <row r="148" spans="1:26" s="5" customFormat="1" x14ac:dyDescent="0.3">
      <c r="A148" s="187"/>
      <c r="B148" s="21">
        <v>2055.83</v>
      </c>
      <c r="C148" s="21"/>
      <c r="D148" s="21"/>
      <c r="E148" s="21"/>
      <c r="F148" s="61">
        <f t="shared" si="100"/>
        <v>2055.83</v>
      </c>
      <c r="G148" s="75"/>
      <c r="H148" s="22"/>
      <c r="I148" s="23"/>
      <c r="J148" s="22"/>
      <c r="K148" s="61">
        <f t="shared" si="101"/>
        <v>0</v>
      </c>
      <c r="L148" s="64">
        <f t="shared" si="97"/>
        <v>2055.83</v>
      </c>
      <c r="M148" s="53"/>
      <c r="N148" s="104"/>
      <c r="O148" s="18"/>
      <c r="P148" s="18"/>
      <c r="Q148" s="18"/>
      <c r="R148" s="167"/>
      <c r="S148" s="61"/>
      <c r="T148" s="53"/>
      <c r="U148" s="39"/>
      <c r="Z148" s="92"/>
    </row>
    <row r="149" spans="1:26" s="5" customFormat="1" x14ac:dyDescent="0.3">
      <c r="A149" s="187"/>
      <c r="B149" s="21">
        <v>2055.83</v>
      </c>
      <c r="C149" s="21"/>
      <c r="D149" s="21"/>
      <c r="E149" s="21"/>
      <c r="F149" s="61">
        <f t="shared" si="98"/>
        <v>2055.83</v>
      </c>
      <c r="G149" s="75"/>
      <c r="H149" s="22"/>
      <c r="I149" s="23"/>
      <c r="J149" s="22"/>
      <c r="K149" s="61">
        <f t="shared" si="99"/>
        <v>0</v>
      </c>
      <c r="L149" s="64">
        <f t="shared" si="97"/>
        <v>2055.83</v>
      </c>
      <c r="M149" s="53"/>
      <c r="N149" s="104"/>
      <c r="O149" s="18"/>
      <c r="P149" s="18"/>
      <c r="Q149" s="18"/>
      <c r="R149" s="167"/>
      <c r="S149" s="61"/>
      <c r="T149" s="53"/>
      <c r="U149" s="39"/>
      <c r="Z149" s="92"/>
    </row>
    <row r="150" spans="1:26" s="5" customFormat="1" x14ac:dyDescent="0.3">
      <c r="A150" s="188"/>
      <c r="B150" s="21"/>
      <c r="C150" s="21"/>
      <c r="D150" s="21"/>
      <c r="E150" s="21"/>
      <c r="F150" s="61">
        <f t="shared" si="95"/>
        <v>0</v>
      </c>
      <c r="G150" s="75"/>
      <c r="H150" s="22"/>
      <c r="I150" s="23"/>
      <c r="J150" s="22"/>
      <c r="K150" s="61">
        <f t="shared" si="96"/>
        <v>0</v>
      </c>
      <c r="L150" s="64">
        <f t="shared" si="97"/>
        <v>0</v>
      </c>
      <c r="M150" s="53"/>
      <c r="N150" s="104"/>
      <c r="O150" s="18"/>
      <c r="P150" s="18"/>
      <c r="Q150" s="18"/>
      <c r="R150" s="167"/>
      <c r="S150" s="61"/>
      <c r="T150" s="53"/>
      <c r="U150" s="39"/>
      <c r="Z150" s="92"/>
    </row>
    <row r="151" spans="1:26" s="130" customFormat="1" x14ac:dyDescent="0.3">
      <c r="A151" s="41" t="s">
        <v>33</v>
      </c>
      <c r="B151" s="132">
        <f>SUM(B145:B149)</f>
        <v>47935.490000000005</v>
      </c>
      <c r="C151" s="132">
        <f t="shared" ref="C151:F151" si="102">SUM(C145:C149)</f>
        <v>0</v>
      </c>
      <c r="D151" s="132">
        <f>SUM(D145:D149)</f>
        <v>9795.7800000000007</v>
      </c>
      <c r="E151" s="132">
        <f t="shared" si="102"/>
        <v>0</v>
      </c>
      <c r="F151" s="132">
        <f t="shared" si="102"/>
        <v>57731.270000000004</v>
      </c>
      <c r="G151" s="133">
        <f t="shared" ref="G151:K151" si="103">+G144+G150</f>
        <v>0</v>
      </c>
      <c r="H151" s="134">
        <f t="shared" si="103"/>
        <v>0</v>
      </c>
      <c r="I151" s="135">
        <f t="shared" si="103"/>
        <v>0</v>
      </c>
      <c r="J151" s="134">
        <f t="shared" si="103"/>
        <v>0</v>
      </c>
      <c r="K151" s="127">
        <f t="shared" si="103"/>
        <v>0</v>
      </c>
      <c r="L151" s="132">
        <f t="shared" ref="L151" si="104">SUM(L145:L149)</f>
        <v>57731.270000000004</v>
      </c>
      <c r="M151" s="124"/>
      <c r="N151" s="126"/>
      <c r="O151" s="125"/>
      <c r="P151" s="125"/>
      <c r="Q151" s="125"/>
      <c r="R151" s="169"/>
      <c r="S151" s="132">
        <f t="shared" ref="S151" si="105">SUM(S145:S149)</f>
        <v>0</v>
      </c>
      <c r="T151" s="124"/>
      <c r="U151" s="145"/>
      <c r="Z151" s="131"/>
    </row>
    <row r="152" spans="1:26" s="130" customFormat="1" x14ac:dyDescent="0.3">
      <c r="A152" s="59" t="s">
        <v>39</v>
      </c>
      <c r="B152" s="143">
        <f>+B39+B48+B60+B68+B77+B90+B102+B113+B124+B135+B143+B151</f>
        <v>618142.12</v>
      </c>
      <c r="C152" s="143">
        <f t="shared" ref="C152:L152" si="106">+C39+C48+C60+C68+C77+C90+C102+C113+C124+C135+C143+C151</f>
        <v>64599.29</v>
      </c>
      <c r="D152" s="143">
        <f>+D39+D48+D60+D68+D77+D90+D102+D113+D124+D135+D143+D151</f>
        <v>156647.62</v>
      </c>
      <c r="E152" s="143">
        <f t="shared" si="106"/>
        <v>0</v>
      </c>
      <c r="F152" s="143">
        <f t="shared" si="106"/>
        <v>839389.03000000014</v>
      </c>
      <c r="G152" s="143">
        <f t="shared" si="106"/>
        <v>0</v>
      </c>
      <c r="H152" s="143">
        <f t="shared" si="106"/>
        <v>0</v>
      </c>
      <c r="I152" s="143">
        <f t="shared" si="106"/>
        <v>0</v>
      </c>
      <c r="J152" s="143">
        <f t="shared" si="106"/>
        <v>0</v>
      </c>
      <c r="K152" s="143">
        <f t="shared" si="106"/>
        <v>0</v>
      </c>
      <c r="L152" s="143">
        <f t="shared" si="106"/>
        <v>839389.03000000014</v>
      </c>
      <c r="M152" s="144"/>
      <c r="N152" s="147"/>
      <c r="O152" s="144"/>
      <c r="P152" s="144"/>
      <c r="Q152" s="144"/>
      <c r="R152" s="170"/>
      <c r="S152" s="143">
        <f>+S39+S48+S60+S68+S77+S90+S102+S113+S124+S135+S143+S151</f>
        <v>651036.59000000008</v>
      </c>
      <c r="T152" s="144"/>
      <c r="U152" s="144"/>
      <c r="Z152" s="131"/>
    </row>
    <row r="153" spans="1:26" s="5" customFormat="1" ht="15" customHeight="1" x14ac:dyDescent="0.3">
      <c r="N153" s="106"/>
      <c r="Q153" s="174"/>
      <c r="R153" s="171"/>
      <c r="Z153" s="92"/>
    </row>
    <row r="154" spans="1:26" s="5" customFormat="1" ht="21" x14ac:dyDescent="0.4">
      <c r="B154" s="160"/>
      <c r="C154" s="28"/>
      <c r="D154" s="28"/>
      <c r="E154" s="29"/>
      <c r="F154" s="29"/>
      <c r="G154" s="29"/>
      <c r="H154" s="29"/>
      <c r="I154" s="29"/>
      <c r="J154" s="30"/>
      <c r="K154" s="30"/>
      <c r="L154" s="30"/>
      <c r="M154" s="30"/>
      <c r="N154" s="154"/>
      <c r="O154" s="30"/>
      <c r="P154" s="149"/>
      <c r="Q154" s="29"/>
      <c r="R154" s="176"/>
      <c r="S154" s="29"/>
      <c r="T154" s="161"/>
      <c r="Z154" s="92"/>
    </row>
    <row r="155" spans="1:26" s="5" customFormat="1" ht="21" x14ac:dyDescent="0.4">
      <c r="B155" s="28"/>
      <c r="C155" s="28"/>
      <c r="D155" s="28"/>
      <c r="E155" s="29"/>
      <c r="F155" s="29"/>
      <c r="G155" s="29"/>
      <c r="H155" s="29"/>
      <c r="I155" s="29"/>
      <c r="J155" s="30"/>
      <c r="K155" s="30"/>
      <c r="L155" s="30"/>
      <c r="M155" s="30"/>
      <c r="N155" s="154"/>
      <c r="O155" s="30"/>
      <c r="P155" s="149"/>
      <c r="Q155" s="29"/>
      <c r="R155" s="172"/>
      <c r="S155" s="29"/>
      <c r="T155" s="30"/>
      <c r="Z155" s="92"/>
    </row>
    <row r="156" spans="1:26" s="5" customFormat="1" ht="21" x14ac:dyDescent="0.4">
      <c r="B156" s="159"/>
      <c r="C156" s="159"/>
      <c r="D156" s="31"/>
      <c r="E156" s="32"/>
      <c r="F156" s="32"/>
      <c r="G156" s="31"/>
      <c r="H156" s="31"/>
      <c r="I156" s="31"/>
      <c r="J156" s="33"/>
      <c r="K156" s="33"/>
      <c r="L156" s="33"/>
      <c r="M156" s="30"/>
      <c r="N156" s="155"/>
      <c r="O156" s="33"/>
      <c r="P156" s="32"/>
      <c r="Q156" s="32"/>
      <c r="R156" s="173"/>
      <c r="S156" s="32"/>
      <c r="T156" s="33"/>
      <c r="Z156" s="92"/>
    </row>
    <row r="157" spans="1:26" ht="21" x14ac:dyDescent="0.4">
      <c r="B157" s="157"/>
      <c r="C157" s="158"/>
      <c r="D157" s="157"/>
      <c r="E157" s="157"/>
      <c r="F157" s="157"/>
      <c r="G157" s="197"/>
      <c r="H157" s="197"/>
      <c r="I157" s="197"/>
      <c r="J157" s="197"/>
      <c r="K157" s="197"/>
      <c r="L157" s="197"/>
      <c r="M157" s="34"/>
      <c r="N157" s="162"/>
      <c r="O157" s="157"/>
      <c r="P157" s="158"/>
      <c r="Q157" s="157"/>
      <c r="R157" s="162"/>
      <c r="S157" s="157"/>
      <c r="T157" s="157"/>
    </row>
    <row r="158" spans="1:26" ht="21" x14ac:dyDescent="0.4"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34"/>
      <c r="N158" s="195"/>
      <c r="O158" s="195"/>
      <c r="P158" s="195"/>
      <c r="Q158" s="195"/>
      <c r="R158" s="195"/>
      <c r="S158" s="195"/>
      <c r="T158" s="195"/>
    </row>
  </sheetData>
  <mergeCells count="78">
    <mergeCell ref="L11:M11"/>
    <mergeCell ref="L14:M14"/>
    <mergeCell ref="L17:M17"/>
    <mergeCell ref="I9:K9"/>
    <mergeCell ref="G157:L157"/>
    <mergeCell ref="B158:F158"/>
    <mergeCell ref="G158:L158"/>
    <mergeCell ref="N158:T158"/>
    <mergeCell ref="A11:C11"/>
    <mergeCell ref="D11:F11"/>
    <mergeCell ref="G11:H11"/>
    <mergeCell ref="I11:K11"/>
    <mergeCell ref="A12:C12"/>
    <mergeCell ref="D12:F12"/>
    <mergeCell ref="G12:H12"/>
    <mergeCell ref="I12:K12"/>
    <mergeCell ref="A78:A89"/>
    <mergeCell ref="L21:L23"/>
    <mergeCell ref="M21:S21"/>
    <mergeCell ref="T21:U22"/>
    <mergeCell ref="S22:S23"/>
    <mergeCell ref="N22:O22"/>
    <mergeCell ref="P22:P23"/>
    <mergeCell ref="Q22:Q23"/>
    <mergeCell ref="R22:R23"/>
    <mergeCell ref="A69:A76"/>
    <mergeCell ref="A24:A38"/>
    <mergeCell ref="A40:A47"/>
    <mergeCell ref="A49:A59"/>
    <mergeCell ref="A61:A67"/>
    <mergeCell ref="M22:M23"/>
    <mergeCell ref="A6:C6"/>
    <mergeCell ref="D6:F6"/>
    <mergeCell ref="G6:H6"/>
    <mergeCell ref="I6:K6"/>
    <mergeCell ref="A21:A23"/>
    <mergeCell ref="B21:E22"/>
    <mergeCell ref="F21:F23"/>
    <mergeCell ref="G21:J22"/>
    <mergeCell ref="K21:K23"/>
    <mergeCell ref="A8:C8"/>
    <mergeCell ref="D8:F8"/>
    <mergeCell ref="G8:H8"/>
    <mergeCell ref="I8:K8"/>
    <mergeCell ref="A9:C9"/>
    <mergeCell ref="D9:F9"/>
    <mergeCell ref="G9:H9"/>
    <mergeCell ref="R1:S1"/>
    <mergeCell ref="A5:C5"/>
    <mergeCell ref="D5:F5"/>
    <mergeCell ref="G5:H5"/>
    <mergeCell ref="I5:K5"/>
    <mergeCell ref="A1:Q1"/>
    <mergeCell ref="A3:U3"/>
    <mergeCell ref="L5:M5"/>
    <mergeCell ref="L8:M8"/>
    <mergeCell ref="A144:A150"/>
    <mergeCell ref="A91:A101"/>
    <mergeCell ref="A103:A112"/>
    <mergeCell ref="A114:A123"/>
    <mergeCell ref="A125:A134"/>
    <mergeCell ref="A136:A142"/>
    <mergeCell ref="D14:F14"/>
    <mergeCell ref="G14:H14"/>
    <mergeCell ref="I14:K14"/>
    <mergeCell ref="A15:C15"/>
    <mergeCell ref="D15:F15"/>
    <mergeCell ref="G15:H15"/>
    <mergeCell ref="I15:K15"/>
    <mergeCell ref="A14:C14"/>
    <mergeCell ref="A17:C17"/>
    <mergeCell ref="D17:F17"/>
    <mergeCell ref="G17:H17"/>
    <mergeCell ref="I17:K17"/>
    <mergeCell ref="A18:C18"/>
    <mergeCell ref="D18:F18"/>
    <mergeCell ref="G18:H18"/>
    <mergeCell ref="I18:K18"/>
  </mergeCells>
  <phoneticPr fontId="17" type="noConversion"/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opLeftCell="A4" zoomScale="80" zoomScaleNormal="80" workbookViewId="0">
      <pane xSplit="3" ySplit="9" topLeftCell="D13" activePane="bottomRight" state="frozen"/>
      <selection activeCell="A4" sqref="A4"/>
      <selection pane="topRight" activeCell="D4" sqref="D4"/>
      <selection pane="bottomLeft" activeCell="A13" sqref="A13"/>
      <selection pane="bottomRight" activeCell="A107" sqref="A107:XFD119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2" customWidth="1"/>
    <col min="15" max="15" width="10.109375" style="2" customWidth="1"/>
    <col min="16" max="16" width="16" style="2" customWidth="1"/>
    <col min="17" max="17" width="14.5546875" style="2" customWidth="1"/>
    <col min="18" max="18" width="14.6640625" style="102" customWidth="1"/>
    <col min="19" max="19" width="12.33203125" style="2" customWidth="1"/>
    <col min="20" max="20" width="11.44140625" style="2" customWidth="1"/>
    <col min="21" max="21" width="10.88671875" style="109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6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6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S2" s="3"/>
      <c r="T2" s="3"/>
    </row>
    <row r="3" spans="1:26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6" ht="9.75" customHeight="1" x14ac:dyDescent="0.3">
      <c r="S4" s="35"/>
      <c r="T4" s="35"/>
    </row>
    <row r="5" spans="1:26" s="5" customFormat="1" ht="21" x14ac:dyDescent="0.4">
      <c r="A5" s="189" t="s">
        <v>0</v>
      </c>
      <c r="B5" s="189"/>
      <c r="C5" s="189"/>
      <c r="D5" s="202" t="s">
        <v>111</v>
      </c>
      <c r="E5" s="202"/>
      <c r="F5" s="202"/>
      <c r="G5" s="179" t="s">
        <v>1</v>
      </c>
      <c r="H5" s="179"/>
      <c r="I5" s="199">
        <v>0</v>
      </c>
      <c r="J5" s="199"/>
      <c r="K5" s="199"/>
      <c r="L5" s="185"/>
      <c r="M5" s="185"/>
      <c r="N5" s="4"/>
      <c r="O5" s="4"/>
      <c r="P5" s="4"/>
      <c r="Q5" s="4"/>
      <c r="R5" s="4"/>
      <c r="S5" s="4"/>
      <c r="T5" s="4"/>
      <c r="U5" s="4"/>
      <c r="Z5" s="92"/>
    </row>
    <row r="6" spans="1:26" s="5" customFormat="1" ht="21" x14ac:dyDescent="0.4">
      <c r="A6" s="181" t="s">
        <v>2</v>
      </c>
      <c r="B6" s="181"/>
      <c r="C6" s="181"/>
      <c r="D6" s="200" t="s">
        <v>110</v>
      </c>
      <c r="E6" s="200"/>
      <c r="F6" s="200"/>
      <c r="G6" s="183" t="s">
        <v>3</v>
      </c>
      <c r="H6" s="183"/>
      <c r="I6" s="201">
        <v>0</v>
      </c>
      <c r="J6" s="201"/>
      <c r="K6" s="201"/>
      <c r="L6" s="6"/>
      <c r="M6" s="4"/>
      <c r="N6" s="4"/>
      <c r="O6" s="4"/>
      <c r="P6" s="4"/>
      <c r="Q6" s="4"/>
      <c r="R6" s="4"/>
      <c r="S6" s="4"/>
      <c r="T6" s="4"/>
      <c r="U6" s="4"/>
      <c r="Z6" s="92"/>
    </row>
    <row r="7" spans="1:26" s="5" customFormat="1" ht="12" customHeight="1" x14ac:dyDescent="0.4">
      <c r="A7" s="95"/>
      <c r="B7" s="95"/>
      <c r="C7" s="95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Z7" s="92"/>
    </row>
    <row r="8" spans="1:26" s="5" customFormat="1" ht="10.5" customHeight="1" x14ac:dyDescent="0.4">
      <c r="A8" s="95"/>
      <c r="B8" s="95"/>
      <c r="C8" s="95"/>
      <c r="D8" s="6"/>
      <c r="E8" s="6"/>
      <c r="F8" s="6"/>
      <c r="G8" s="6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Z8" s="92"/>
    </row>
    <row r="9" spans="1:26" x14ac:dyDescent="0.3">
      <c r="A9" s="8"/>
      <c r="B9" s="9"/>
      <c r="C9" s="9"/>
      <c r="D9" s="10" t="s">
        <v>4</v>
      </c>
      <c r="E9" s="9"/>
      <c r="F9" s="10" t="s">
        <v>5</v>
      </c>
      <c r="G9" s="11" t="s">
        <v>6</v>
      </c>
      <c r="H9" s="11"/>
      <c r="I9" s="12"/>
      <c r="J9" s="11"/>
      <c r="K9" s="10" t="s">
        <v>7</v>
      </c>
      <c r="L9" s="13" t="s">
        <v>8</v>
      </c>
      <c r="M9" s="9"/>
      <c r="N9" s="9"/>
      <c r="O9" s="14"/>
      <c r="P9" s="10" t="s">
        <v>9</v>
      </c>
      <c r="Q9" s="10"/>
      <c r="R9" s="10"/>
      <c r="S9" s="9"/>
      <c r="T9" s="10" t="s">
        <v>10</v>
      </c>
      <c r="U9" s="110"/>
    </row>
    <row r="10" spans="1:26" x14ac:dyDescent="0.3">
      <c r="A10" s="193" t="s">
        <v>41</v>
      </c>
      <c r="B10" s="194" t="s">
        <v>11</v>
      </c>
      <c r="C10" s="194"/>
      <c r="D10" s="194"/>
      <c r="E10" s="194"/>
      <c r="F10" s="194" t="s">
        <v>12</v>
      </c>
      <c r="G10" s="194" t="s">
        <v>13</v>
      </c>
      <c r="H10" s="194"/>
      <c r="I10" s="194"/>
      <c r="J10" s="194"/>
      <c r="K10" s="194" t="s">
        <v>14</v>
      </c>
      <c r="L10" s="196" t="s">
        <v>15</v>
      </c>
      <c r="M10" s="194" t="s">
        <v>16</v>
      </c>
      <c r="N10" s="194"/>
      <c r="O10" s="194"/>
      <c r="P10" s="194"/>
      <c r="Q10" s="194"/>
      <c r="R10" s="194"/>
      <c r="S10" s="194"/>
      <c r="T10" s="194" t="s">
        <v>17</v>
      </c>
      <c r="U10" s="194"/>
    </row>
    <row r="11" spans="1:26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6"/>
      <c r="M11" s="194" t="s">
        <v>18</v>
      </c>
      <c r="N11" s="194" t="s">
        <v>19</v>
      </c>
      <c r="O11" s="194"/>
      <c r="P11" s="194" t="s">
        <v>20</v>
      </c>
      <c r="Q11" s="194" t="s">
        <v>21</v>
      </c>
      <c r="R11" s="194" t="s">
        <v>22</v>
      </c>
      <c r="S11" s="194" t="s">
        <v>23</v>
      </c>
      <c r="T11" s="194"/>
      <c r="U11" s="194"/>
    </row>
    <row r="12" spans="1:26" ht="24.6" x14ac:dyDescent="0.3">
      <c r="A12" s="193"/>
      <c r="B12" s="96" t="s">
        <v>24</v>
      </c>
      <c r="C12" s="96" t="s">
        <v>25</v>
      </c>
      <c r="D12" s="96" t="s">
        <v>26</v>
      </c>
      <c r="E12" s="96" t="s">
        <v>27</v>
      </c>
      <c r="F12" s="194"/>
      <c r="G12" s="96" t="s">
        <v>24</v>
      </c>
      <c r="H12" s="96" t="s">
        <v>25</v>
      </c>
      <c r="I12" s="96" t="s">
        <v>26</v>
      </c>
      <c r="J12" s="96" t="s">
        <v>27</v>
      </c>
      <c r="K12" s="194"/>
      <c r="L12" s="196"/>
      <c r="M12" s="194"/>
      <c r="N12" s="96" t="s">
        <v>28</v>
      </c>
      <c r="O12" s="96" t="s">
        <v>29</v>
      </c>
      <c r="P12" s="194"/>
      <c r="Q12" s="194"/>
      <c r="R12" s="194"/>
      <c r="S12" s="194"/>
      <c r="T12" s="97" t="s">
        <v>30</v>
      </c>
      <c r="U12" s="59" t="s">
        <v>31</v>
      </c>
    </row>
    <row r="13" spans="1:26" s="5" customFormat="1" x14ac:dyDescent="0.3">
      <c r="A13" s="186" t="s">
        <v>32</v>
      </c>
      <c r="B13" s="48"/>
      <c r="C13" s="48"/>
      <c r="D13" s="48"/>
      <c r="E13" s="48"/>
      <c r="F13" s="60">
        <f t="shared" ref="F13:F14" si="0">+B13+C13+D13+E13</f>
        <v>0</v>
      </c>
      <c r="G13" s="68">
        <v>0</v>
      </c>
      <c r="H13" s="47">
        <v>0</v>
      </c>
      <c r="I13" s="48">
        <v>0</v>
      </c>
      <c r="J13" s="47"/>
      <c r="K13" s="69">
        <f t="shared" ref="K13:K14" si="1">SUM(G13:J13)</f>
        <v>0</v>
      </c>
      <c r="L13" s="63">
        <f t="shared" ref="L13:L14" si="2">F13-K13</f>
        <v>0</v>
      </c>
      <c r="M13" s="82"/>
      <c r="N13" s="49"/>
      <c r="O13" s="49"/>
      <c r="P13" s="83"/>
      <c r="Q13" s="83"/>
      <c r="R13" s="103"/>
      <c r="S13" s="60"/>
      <c r="T13" s="82"/>
      <c r="U13" s="111"/>
      <c r="Z13" s="92"/>
    </row>
    <row r="14" spans="1:26" s="5" customFormat="1" x14ac:dyDescent="0.3">
      <c r="A14" s="188"/>
      <c r="B14" s="16"/>
      <c r="C14" s="16"/>
      <c r="D14" s="16"/>
      <c r="E14" s="16"/>
      <c r="F14" s="61">
        <f t="shared" si="0"/>
        <v>0</v>
      </c>
      <c r="G14" s="70"/>
      <c r="H14" s="17"/>
      <c r="I14" s="16"/>
      <c r="J14" s="17"/>
      <c r="K14" s="71">
        <f t="shared" si="1"/>
        <v>0</v>
      </c>
      <c r="L14" s="64">
        <f t="shared" si="2"/>
        <v>0</v>
      </c>
      <c r="M14" s="53"/>
      <c r="N14" s="18"/>
      <c r="O14" s="18"/>
      <c r="P14" s="18"/>
      <c r="Q14" s="18"/>
      <c r="R14" s="104"/>
      <c r="S14" s="61"/>
      <c r="T14" s="53"/>
      <c r="U14" s="101"/>
      <c r="Z14" s="92"/>
    </row>
    <row r="15" spans="1:26" s="5" customFormat="1" x14ac:dyDescent="0.3">
      <c r="A15" s="45" t="s">
        <v>33</v>
      </c>
      <c r="B15" s="20">
        <f t="shared" ref="B15:L15" si="3">+B13+B14</f>
        <v>0</v>
      </c>
      <c r="C15" s="20">
        <f t="shared" si="3"/>
        <v>0</v>
      </c>
      <c r="D15" s="20">
        <f t="shared" si="3"/>
        <v>0</v>
      </c>
      <c r="E15" s="20">
        <f t="shared" si="3"/>
        <v>0</v>
      </c>
      <c r="F15" s="73">
        <f t="shared" si="3"/>
        <v>0</v>
      </c>
      <c r="G15" s="72">
        <f t="shared" si="3"/>
        <v>0</v>
      </c>
      <c r="H15" s="19">
        <f t="shared" si="3"/>
        <v>0</v>
      </c>
      <c r="I15" s="20">
        <f t="shared" si="3"/>
        <v>0</v>
      </c>
      <c r="J15" s="19">
        <f t="shared" si="3"/>
        <v>0</v>
      </c>
      <c r="K15" s="73">
        <f t="shared" si="3"/>
        <v>0</v>
      </c>
      <c r="L15" s="65">
        <f t="shared" si="3"/>
        <v>0</v>
      </c>
      <c r="M15" s="56"/>
      <c r="N15" s="43"/>
      <c r="O15" s="43"/>
      <c r="P15" s="43"/>
      <c r="Q15" s="43"/>
      <c r="R15" s="105"/>
      <c r="S15" s="62">
        <f>+S13+S14</f>
        <v>0</v>
      </c>
      <c r="T15" s="54"/>
      <c r="U15" s="112"/>
      <c r="Z15" s="92"/>
    </row>
    <row r="16" spans="1:26" s="5" customFormat="1" x14ac:dyDescent="0.3">
      <c r="A16" s="186" t="s">
        <v>34</v>
      </c>
      <c r="B16" s="46"/>
      <c r="C16" s="46"/>
      <c r="D16" s="46"/>
      <c r="E16" s="46"/>
      <c r="F16" s="60">
        <f t="shared" ref="F16:F17" si="4">+B16+C16+D16+E16</f>
        <v>0</v>
      </c>
      <c r="G16" s="68"/>
      <c r="H16" s="47"/>
      <c r="I16" s="48"/>
      <c r="J16" s="47"/>
      <c r="K16" s="60">
        <f t="shared" ref="K16:K17" si="5">SUM(G16:J16)</f>
        <v>0</v>
      </c>
      <c r="L16" s="66">
        <f t="shared" ref="L16:L17" si="6">F16-K16</f>
        <v>0</v>
      </c>
      <c r="M16" s="52"/>
      <c r="N16" s="49"/>
      <c r="O16" s="49"/>
      <c r="P16" s="49"/>
      <c r="Q16" s="49"/>
      <c r="R16" s="103"/>
      <c r="S16" s="57"/>
      <c r="T16" s="52"/>
      <c r="U16" s="111"/>
      <c r="Z16" s="92"/>
    </row>
    <row r="17" spans="1:26" s="5" customFormat="1" x14ac:dyDescent="0.3">
      <c r="A17" s="188"/>
      <c r="B17" s="21"/>
      <c r="C17" s="21"/>
      <c r="D17" s="21"/>
      <c r="E17" s="21"/>
      <c r="F17" s="61">
        <f t="shared" si="4"/>
        <v>0</v>
      </c>
      <c r="G17" s="70"/>
      <c r="H17" s="17"/>
      <c r="I17" s="16"/>
      <c r="J17" s="17"/>
      <c r="K17" s="61">
        <f t="shared" si="5"/>
        <v>0</v>
      </c>
      <c r="L17" s="64">
        <f t="shared" si="6"/>
        <v>0</v>
      </c>
      <c r="M17" s="53"/>
      <c r="N17" s="18"/>
      <c r="O17" s="18"/>
      <c r="P17" s="18"/>
      <c r="Q17" s="18"/>
      <c r="R17" s="104"/>
      <c r="S17" s="51"/>
      <c r="T17" s="53"/>
      <c r="U17" s="101"/>
      <c r="Z17" s="92"/>
    </row>
    <row r="18" spans="1:26" s="5" customFormat="1" x14ac:dyDescent="0.3">
      <c r="A18" s="41" t="s">
        <v>33</v>
      </c>
      <c r="B18" s="42">
        <f t="shared" ref="B18:L18" si="7">+B16+B17</f>
        <v>0</v>
      </c>
      <c r="C18" s="42">
        <f t="shared" si="7"/>
        <v>0</v>
      </c>
      <c r="D18" s="42">
        <f t="shared" si="7"/>
        <v>0</v>
      </c>
      <c r="E18" s="42">
        <f t="shared" si="7"/>
        <v>0</v>
      </c>
      <c r="F18" s="80">
        <f t="shared" si="7"/>
        <v>0</v>
      </c>
      <c r="G18" s="72">
        <f t="shared" si="7"/>
        <v>0</v>
      </c>
      <c r="H18" s="19">
        <f t="shared" si="7"/>
        <v>0</v>
      </c>
      <c r="I18" s="20">
        <f t="shared" si="7"/>
        <v>0</v>
      </c>
      <c r="J18" s="19">
        <f t="shared" si="7"/>
        <v>0</v>
      </c>
      <c r="K18" s="73">
        <f t="shared" si="7"/>
        <v>0</v>
      </c>
      <c r="L18" s="65">
        <f t="shared" si="7"/>
        <v>0</v>
      </c>
      <c r="M18" s="56"/>
      <c r="N18" s="43"/>
      <c r="O18" s="43"/>
      <c r="P18" s="43"/>
      <c r="Q18" s="43"/>
      <c r="R18" s="105"/>
      <c r="S18" s="58">
        <f>+S16+S17</f>
        <v>0</v>
      </c>
      <c r="T18" s="56"/>
      <c r="U18" s="113"/>
      <c r="Z18" s="92"/>
    </row>
    <row r="19" spans="1:26" s="5" customFormat="1" x14ac:dyDescent="0.3">
      <c r="A19" s="187" t="s">
        <v>35</v>
      </c>
      <c r="B19" s="27">
        <f t="shared" ref="B19" si="8">SUM(B18)</f>
        <v>0</v>
      </c>
      <c r="C19" s="27"/>
      <c r="D19" s="27"/>
      <c r="E19" s="27"/>
      <c r="F19" s="74">
        <f t="shared" ref="F19:F26" si="9">+B19+C19+D19+E19</f>
        <v>0</v>
      </c>
      <c r="G19" s="68"/>
      <c r="H19" s="47"/>
      <c r="I19" s="48"/>
      <c r="J19" s="47"/>
      <c r="K19" s="60">
        <f t="shared" ref="K19:K26" si="10">SUM(G19:J19)</f>
        <v>0</v>
      </c>
      <c r="L19" s="67">
        <f t="shared" ref="L19:L26" si="11">F19-K19</f>
        <v>0</v>
      </c>
      <c r="M19" s="52"/>
      <c r="N19" s="49"/>
      <c r="O19" s="49"/>
      <c r="P19" s="49"/>
      <c r="Q19" s="49"/>
      <c r="R19" s="103"/>
      <c r="S19" s="60"/>
      <c r="T19" s="55"/>
      <c r="U19" s="114"/>
      <c r="Z19" s="92"/>
    </row>
    <row r="20" spans="1:26" s="5" customFormat="1" x14ac:dyDescent="0.3">
      <c r="A20" s="187"/>
      <c r="B20" s="21">
        <v>1068.96</v>
      </c>
      <c r="C20" s="21"/>
      <c r="D20" s="21"/>
      <c r="E20" s="21"/>
      <c r="F20" s="61">
        <f t="shared" si="9"/>
        <v>1068.96</v>
      </c>
      <c r="G20" s="75"/>
      <c r="H20" s="22"/>
      <c r="I20" s="23"/>
      <c r="J20" s="22"/>
      <c r="K20" s="61">
        <f t="shared" si="10"/>
        <v>0</v>
      </c>
      <c r="L20" s="64">
        <f t="shared" si="11"/>
        <v>1068.96</v>
      </c>
      <c r="M20" s="84">
        <v>44924</v>
      </c>
      <c r="N20" s="86" t="s">
        <v>52</v>
      </c>
      <c r="O20" s="18"/>
      <c r="P20" s="86" t="s">
        <v>53</v>
      </c>
      <c r="Q20" s="86" t="s">
        <v>119</v>
      </c>
      <c r="R20" s="104">
        <v>894301</v>
      </c>
      <c r="S20" s="61">
        <v>1069</v>
      </c>
      <c r="T20" s="84">
        <v>44924</v>
      </c>
      <c r="U20" s="101" t="s">
        <v>141</v>
      </c>
      <c r="Z20" s="92"/>
    </row>
    <row r="21" spans="1:26" s="5" customFormat="1" x14ac:dyDescent="0.3">
      <c r="A21" s="187"/>
      <c r="B21" s="21">
        <v>2013.14</v>
      </c>
      <c r="C21" s="21"/>
      <c r="D21" s="21"/>
      <c r="E21" s="21"/>
      <c r="F21" s="61">
        <f t="shared" si="9"/>
        <v>2013.14</v>
      </c>
      <c r="G21" s="75"/>
      <c r="H21" s="22"/>
      <c r="I21" s="23"/>
      <c r="J21" s="22"/>
      <c r="K21" s="61">
        <f t="shared" si="10"/>
        <v>0</v>
      </c>
      <c r="L21" s="64">
        <f t="shared" si="11"/>
        <v>2013.14</v>
      </c>
      <c r="M21" s="84">
        <v>44924</v>
      </c>
      <c r="N21" s="86" t="s">
        <v>52</v>
      </c>
      <c r="O21" s="18"/>
      <c r="P21" s="86" t="s">
        <v>53</v>
      </c>
      <c r="Q21" s="86" t="s">
        <v>119</v>
      </c>
      <c r="R21" s="104" t="s">
        <v>117</v>
      </c>
      <c r="S21" s="61">
        <v>2014</v>
      </c>
      <c r="T21" s="84">
        <v>44924</v>
      </c>
      <c r="U21" s="115" t="s">
        <v>118</v>
      </c>
      <c r="Z21" s="92"/>
    </row>
    <row r="22" spans="1:26" s="5" customFormat="1" x14ac:dyDescent="0.3">
      <c r="A22" s="187"/>
      <c r="B22" s="21">
        <v>1418.1</v>
      </c>
      <c r="C22" s="21"/>
      <c r="D22" s="21"/>
      <c r="E22" s="21"/>
      <c r="F22" s="61">
        <f t="shared" ref="F22" si="12">+B22+C22+D22+E22</f>
        <v>1418.1</v>
      </c>
      <c r="G22" s="75"/>
      <c r="H22" s="22"/>
      <c r="I22" s="23"/>
      <c r="J22" s="22"/>
      <c r="K22" s="61">
        <f t="shared" ref="K22" si="13">SUM(G22:J22)</f>
        <v>0</v>
      </c>
      <c r="L22" s="64">
        <f t="shared" ref="L22" si="14">F22-K22</f>
        <v>1418.1</v>
      </c>
      <c r="M22" s="84">
        <v>44924</v>
      </c>
      <c r="N22" s="86" t="s">
        <v>52</v>
      </c>
      <c r="O22" s="18"/>
      <c r="P22" s="86" t="s">
        <v>53</v>
      </c>
      <c r="Q22" s="86" t="s">
        <v>119</v>
      </c>
      <c r="R22" s="104">
        <v>894302</v>
      </c>
      <c r="S22" s="61">
        <v>1418</v>
      </c>
      <c r="T22" s="84">
        <v>44924</v>
      </c>
      <c r="U22" s="101" t="s">
        <v>142</v>
      </c>
      <c r="Z22" s="92"/>
    </row>
    <row r="23" spans="1:26" s="5" customFormat="1" x14ac:dyDescent="0.3">
      <c r="A23" s="187"/>
      <c r="B23" s="21">
        <v>1200</v>
      </c>
      <c r="C23" s="21"/>
      <c r="D23" s="21"/>
      <c r="E23" s="21"/>
      <c r="F23" s="61">
        <f t="shared" ref="F23" si="15">+B23+C23+D23+E23</f>
        <v>1200</v>
      </c>
      <c r="G23" s="75"/>
      <c r="H23" s="22"/>
      <c r="I23" s="23"/>
      <c r="J23" s="22"/>
      <c r="K23" s="61">
        <f t="shared" ref="K23" si="16">SUM(G23:J23)</f>
        <v>0</v>
      </c>
      <c r="L23" s="64">
        <f t="shared" ref="L23" si="17">F23-K23</f>
        <v>1200</v>
      </c>
      <c r="M23" s="84">
        <v>44924</v>
      </c>
      <c r="N23" s="86" t="s">
        <v>52</v>
      </c>
      <c r="O23" s="18"/>
      <c r="P23" s="86" t="s">
        <v>53</v>
      </c>
      <c r="Q23" s="86" t="s">
        <v>119</v>
      </c>
      <c r="R23" s="104">
        <v>894303</v>
      </c>
      <c r="S23" s="61">
        <v>1200</v>
      </c>
      <c r="T23" s="84">
        <v>44924</v>
      </c>
      <c r="U23" s="101" t="s">
        <v>143</v>
      </c>
      <c r="Z23" s="92"/>
    </row>
    <row r="24" spans="1:26" s="5" customFormat="1" x14ac:dyDescent="0.3">
      <c r="A24" s="187"/>
      <c r="B24" s="21">
        <v>3056.19</v>
      </c>
      <c r="C24" s="21"/>
      <c r="D24" s="21"/>
      <c r="E24" s="21"/>
      <c r="F24" s="61">
        <f t="shared" si="9"/>
        <v>3056.19</v>
      </c>
      <c r="G24" s="75"/>
      <c r="H24" s="22"/>
      <c r="I24" s="23"/>
      <c r="J24" s="22"/>
      <c r="K24" s="61">
        <f t="shared" si="10"/>
        <v>0</v>
      </c>
      <c r="L24" s="64">
        <f t="shared" si="11"/>
        <v>3056.19</v>
      </c>
      <c r="M24" s="84">
        <v>44924</v>
      </c>
      <c r="N24" s="86" t="s">
        <v>52</v>
      </c>
      <c r="O24" s="18"/>
      <c r="P24" s="86" t="s">
        <v>53</v>
      </c>
      <c r="Q24" s="86" t="s">
        <v>119</v>
      </c>
      <c r="R24" s="104" t="s">
        <v>122</v>
      </c>
      <c r="S24" s="61">
        <v>3056</v>
      </c>
      <c r="T24" s="84">
        <v>44924</v>
      </c>
      <c r="U24" s="115" t="s">
        <v>123</v>
      </c>
      <c r="Z24" s="92"/>
    </row>
    <row r="25" spans="1:26" s="5" customFormat="1" x14ac:dyDescent="0.3">
      <c r="A25" s="187"/>
      <c r="B25" s="21">
        <v>2898.05</v>
      </c>
      <c r="C25" s="21"/>
      <c r="D25" s="21"/>
      <c r="E25" s="21"/>
      <c r="F25" s="61">
        <f t="shared" si="9"/>
        <v>2898.05</v>
      </c>
      <c r="G25" s="75"/>
      <c r="H25" s="22"/>
      <c r="I25" s="23"/>
      <c r="J25" s="22"/>
      <c r="K25" s="61">
        <f t="shared" si="10"/>
        <v>0</v>
      </c>
      <c r="L25" s="64">
        <f t="shared" si="11"/>
        <v>2898.05</v>
      </c>
      <c r="M25" s="84">
        <v>44924</v>
      </c>
      <c r="N25" s="86" t="s">
        <v>52</v>
      </c>
      <c r="O25" s="18"/>
      <c r="P25" s="86" t="s">
        <v>53</v>
      </c>
      <c r="Q25" s="86" t="s">
        <v>119</v>
      </c>
      <c r="R25" s="104" t="s">
        <v>126</v>
      </c>
      <c r="S25" s="61">
        <v>2898</v>
      </c>
      <c r="T25" s="84">
        <v>44924</v>
      </c>
      <c r="U25" s="115" t="s">
        <v>127</v>
      </c>
      <c r="Z25" s="92"/>
    </row>
    <row r="26" spans="1:26" s="5" customFormat="1" x14ac:dyDescent="0.3">
      <c r="A26" s="188"/>
      <c r="B26" s="21">
        <f>SUM(B19)</f>
        <v>0</v>
      </c>
      <c r="C26" s="21"/>
      <c r="D26" s="21"/>
      <c r="E26" s="21"/>
      <c r="F26" s="61">
        <f t="shared" si="9"/>
        <v>0</v>
      </c>
      <c r="G26" s="75"/>
      <c r="H26" s="22"/>
      <c r="I26" s="23"/>
      <c r="J26" s="22"/>
      <c r="K26" s="61">
        <f t="shared" si="10"/>
        <v>0</v>
      </c>
      <c r="L26" s="64">
        <f t="shared" si="11"/>
        <v>0</v>
      </c>
      <c r="M26" s="53"/>
      <c r="N26" s="18"/>
      <c r="O26" s="18"/>
      <c r="P26" s="18"/>
      <c r="Q26" s="18"/>
      <c r="R26" s="104"/>
      <c r="S26" s="61"/>
      <c r="T26" s="53"/>
      <c r="U26" s="101"/>
      <c r="Z26" s="92"/>
    </row>
    <row r="27" spans="1:26" s="130" customFormat="1" x14ac:dyDescent="0.3">
      <c r="A27" s="45" t="s">
        <v>33</v>
      </c>
      <c r="B27" s="118">
        <f>+B19+B26+B20+B21+B22+B23+B24+B25</f>
        <v>11654.440000000002</v>
      </c>
      <c r="C27" s="118">
        <f t="shared" ref="C27:E27" si="18">+C19+C26+C20+C21+C22+C23+C24+C25</f>
        <v>0</v>
      </c>
      <c r="D27" s="118">
        <f t="shared" si="18"/>
        <v>0</v>
      </c>
      <c r="E27" s="118">
        <f t="shared" si="18"/>
        <v>0</v>
      </c>
      <c r="F27" s="119">
        <f>+F19+F26+F20+F21+F22+F23+F24+F25</f>
        <v>11654.440000000002</v>
      </c>
      <c r="G27" s="120">
        <f t="shared" ref="G27:K27" si="19">+G19+G26</f>
        <v>0</v>
      </c>
      <c r="H27" s="121">
        <f t="shared" si="19"/>
        <v>0</v>
      </c>
      <c r="I27" s="122">
        <f t="shared" si="19"/>
        <v>0</v>
      </c>
      <c r="J27" s="121">
        <f t="shared" si="19"/>
        <v>0</v>
      </c>
      <c r="K27" s="119">
        <f t="shared" si="19"/>
        <v>0</v>
      </c>
      <c r="L27" s="123">
        <f>+L19+L26+L20+L21+L22+L23+L24+L25</f>
        <v>11654.440000000002</v>
      </c>
      <c r="M27" s="124"/>
      <c r="N27" s="125"/>
      <c r="O27" s="125"/>
      <c r="P27" s="125"/>
      <c r="Q27" s="125"/>
      <c r="R27" s="126"/>
      <c r="S27" s="127">
        <f>+S19+S26+S20+S21+S22+S23+S24+S25</f>
        <v>11655</v>
      </c>
      <c r="T27" s="128"/>
      <c r="U27" s="129"/>
      <c r="Z27" s="131"/>
    </row>
    <row r="28" spans="1:26" s="5" customFormat="1" x14ac:dyDescent="0.3">
      <c r="A28" s="186" t="s">
        <v>36</v>
      </c>
      <c r="B28" s="46"/>
      <c r="C28" s="46"/>
      <c r="D28" s="46"/>
      <c r="E28" s="46"/>
      <c r="F28" s="60">
        <f t="shared" ref="F28:F32" si="20">+B28+C28+D28+E28</f>
        <v>0</v>
      </c>
      <c r="G28" s="77"/>
      <c r="H28" s="78"/>
      <c r="I28" s="79"/>
      <c r="J28" s="78"/>
      <c r="K28" s="60">
        <f t="shared" ref="K28:K32" si="21">SUM(G28:J28)</f>
        <v>0</v>
      </c>
      <c r="L28" s="66">
        <f t="shared" ref="L28:L32" si="22">F28-K28</f>
        <v>0</v>
      </c>
      <c r="M28" s="52"/>
      <c r="N28" s="49"/>
      <c r="O28" s="49"/>
      <c r="P28" s="49"/>
      <c r="Q28" s="49"/>
      <c r="R28" s="103"/>
      <c r="S28" s="60"/>
      <c r="T28" s="52"/>
      <c r="U28" s="111"/>
      <c r="Z28" s="92"/>
    </row>
    <row r="29" spans="1:26" s="5" customFormat="1" x14ac:dyDescent="0.3">
      <c r="A29" s="187"/>
      <c r="B29" s="21">
        <v>1836.21</v>
      </c>
      <c r="C29" s="21"/>
      <c r="D29" s="21"/>
      <c r="E29" s="21"/>
      <c r="F29" s="61">
        <f t="shared" si="20"/>
        <v>1836.21</v>
      </c>
      <c r="G29" s="75"/>
      <c r="H29" s="22"/>
      <c r="I29" s="23"/>
      <c r="J29" s="22"/>
      <c r="K29" s="61">
        <f t="shared" si="21"/>
        <v>0</v>
      </c>
      <c r="L29" s="64">
        <f t="shared" si="22"/>
        <v>1836.21</v>
      </c>
      <c r="M29" s="84">
        <v>44924</v>
      </c>
      <c r="N29" s="86" t="s">
        <v>52</v>
      </c>
      <c r="O29" s="18"/>
      <c r="P29" s="86" t="s">
        <v>53</v>
      </c>
      <c r="Q29" s="86" t="s">
        <v>119</v>
      </c>
      <c r="R29" s="104" t="s">
        <v>130</v>
      </c>
      <c r="S29" s="61">
        <v>1836</v>
      </c>
      <c r="T29" s="84">
        <v>44924</v>
      </c>
      <c r="U29" s="115" t="s">
        <v>89</v>
      </c>
      <c r="Z29" s="92"/>
    </row>
    <row r="30" spans="1:26" s="5" customFormat="1" x14ac:dyDescent="0.3">
      <c r="A30" s="187"/>
      <c r="B30" s="21">
        <v>288.79000000000002</v>
      </c>
      <c r="C30" s="21"/>
      <c r="D30" s="21"/>
      <c r="E30" s="21"/>
      <c r="F30" s="61">
        <f t="shared" si="20"/>
        <v>288.79000000000002</v>
      </c>
      <c r="G30" s="75"/>
      <c r="H30" s="22"/>
      <c r="I30" s="23"/>
      <c r="J30" s="22"/>
      <c r="K30" s="61">
        <f t="shared" si="21"/>
        <v>0</v>
      </c>
      <c r="L30" s="64">
        <f t="shared" si="22"/>
        <v>288.79000000000002</v>
      </c>
      <c r="M30" s="84">
        <v>44924</v>
      </c>
      <c r="N30" s="86" t="s">
        <v>52</v>
      </c>
      <c r="O30" s="18"/>
      <c r="P30" s="86" t="s">
        <v>53</v>
      </c>
      <c r="Q30" s="86" t="s">
        <v>119</v>
      </c>
      <c r="R30" s="104">
        <v>894297</v>
      </c>
      <c r="S30" s="61">
        <v>289</v>
      </c>
      <c r="T30" s="84">
        <v>44924</v>
      </c>
      <c r="U30" s="101" t="s">
        <v>138</v>
      </c>
      <c r="Z30" s="92"/>
    </row>
    <row r="31" spans="1:26" s="5" customFormat="1" x14ac:dyDescent="0.3">
      <c r="A31" s="187"/>
      <c r="B31" s="21">
        <v>288.79000000000002</v>
      </c>
      <c r="C31" s="21"/>
      <c r="D31" s="21"/>
      <c r="E31" s="21"/>
      <c r="F31" s="61">
        <f t="shared" si="20"/>
        <v>288.79000000000002</v>
      </c>
      <c r="G31" s="75"/>
      <c r="H31" s="22"/>
      <c r="I31" s="23"/>
      <c r="J31" s="22"/>
      <c r="K31" s="61">
        <f t="shared" si="21"/>
        <v>0</v>
      </c>
      <c r="L31" s="64">
        <f t="shared" si="22"/>
        <v>288.79000000000002</v>
      </c>
      <c r="M31" s="84">
        <v>44924</v>
      </c>
      <c r="N31" s="86" t="s">
        <v>52</v>
      </c>
      <c r="O31" s="18"/>
      <c r="P31" s="86" t="s">
        <v>53</v>
      </c>
      <c r="Q31" s="86" t="s">
        <v>119</v>
      </c>
      <c r="R31" s="104">
        <v>894298</v>
      </c>
      <c r="S31" s="61">
        <v>288</v>
      </c>
      <c r="T31" s="84">
        <v>44924</v>
      </c>
      <c r="U31" s="101" t="s">
        <v>137</v>
      </c>
      <c r="Z31" s="92"/>
    </row>
    <row r="32" spans="1:26" s="5" customFormat="1" x14ac:dyDescent="0.3">
      <c r="A32" s="188"/>
      <c r="B32" s="21"/>
      <c r="C32" s="21"/>
      <c r="D32" s="21"/>
      <c r="E32" s="21"/>
      <c r="F32" s="61">
        <f t="shared" si="20"/>
        <v>0</v>
      </c>
      <c r="G32" s="75"/>
      <c r="H32" s="22"/>
      <c r="I32" s="23"/>
      <c r="J32" s="22"/>
      <c r="K32" s="61">
        <f t="shared" si="21"/>
        <v>0</v>
      </c>
      <c r="L32" s="64">
        <f t="shared" si="22"/>
        <v>0</v>
      </c>
      <c r="M32" s="53"/>
      <c r="N32" s="18"/>
      <c r="O32" s="18"/>
      <c r="P32" s="18"/>
      <c r="Q32" s="18"/>
      <c r="R32" s="104"/>
      <c r="S32" s="61"/>
      <c r="T32" s="53"/>
      <c r="U32" s="101"/>
      <c r="Z32" s="92"/>
    </row>
    <row r="33" spans="1:26" s="130" customFormat="1" x14ac:dyDescent="0.3">
      <c r="A33" s="41" t="s">
        <v>33</v>
      </c>
      <c r="B33" s="132">
        <f>+B28+B32+B29+B30+B31</f>
        <v>2413.79</v>
      </c>
      <c r="C33" s="132">
        <f>+C28+C32</f>
        <v>0</v>
      </c>
      <c r="D33" s="132">
        <f>+D28+D32</f>
        <v>0</v>
      </c>
      <c r="E33" s="132">
        <f>+E28+E32</f>
        <v>0</v>
      </c>
      <c r="F33" s="127">
        <f>+F28+F32+F29+F30+F31</f>
        <v>2413.79</v>
      </c>
      <c r="G33" s="133">
        <f>+G32+G28</f>
        <v>0</v>
      </c>
      <c r="H33" s="134">
        <f>+H32+H28</f>
        <v>0</v>
      </c>
      <c r="I33" s="135">
        <f>+I32+I28</f>
        <v>0</v>
      </c>
      <c r="J33" s="134">
        <f>+J32+J28</f>
        <v>0</v>
      </c>
      <c r="K33" s="127">
        <f>+K32+K28</f>
        <v>0</v>
      </c>
      <c r="L33" s="136">
        <f>+L28+L32+L29+L30+L31</f>
        <v>2413.79</v>
      </c>
      <c r="M33" s="124"/>
      <c r="N33" s="125"/>
      <c r="O33" s="125"/>
      <c r="P33" s="125"/>
      <c r="Q33" s="125"/>
      <c r="R33" s="126"/>
      <c r="S33" s="127">
        <f>+S28+S32+S29+S30+S31</f>
        <v>2413</v>
      </c>
      <c r="T33" s="124"/>
      <c r="U33" s="137"/>
      <c r="Z33" s="131"/>
    </row>
    <row r="34" spans="1:26" s="5" customFormat="1" x14ac:dyDescent="0.3">
      <c r="A34" s="187" t="s">
        <v>37</v>
      </c>
      <c r="B34" s="24"/>
      <c r="C34" s="27"/>
      <c r="D34" s="27"/>
      <c r="E34" s="27"/>
      <c r="F34" s="74">
        <f t="shared" ref="F34:F38" si="23">+B34+C34+D34+E34</f>
        <v>0</v>
      </c>
      <c r="G34" s="76"/>
      <c r="H34" s="25"/>
      <c r="I34" s="26"/>
      <c r="J34" s="25"/>
      <c r="K34" s="74">
        <f t="shared" ref="K34:K38" si="24">SUM(G34:J34)</f>
        <v>0</v>
      </c>
      <c r="L34" s="67">
        <f t="shared" ref="L34:L38" si="25">F34-K34</f>
        <v>0</v>
      </c>
      <c r="M34" s="52"/>
      <c r="N34" s="49"/>
      <c r="O34" s="49"/>
      <c r="P34" s="49"/>
      <c r="Q34" s="49"/>
      <c r="R34" s="103"/>
      <c r="S34" s="60"/>
      <c r="T34" s="55"/>
      <c r="U34" s="114"/>
      <c r="Z34" s="92"/>
    </row>
    <row r="35" spans="1:26" s="5" customFormat="1" x14ac:dyDescent="0.3">
      <c r="A35" s="187"/>
      <c r="B35" s="21">
        <v>1732.4</v>
      </c>
      <c r="C35" s="21"/>
      <c r="D35" s="21"/>
      <c r="E35" s="21"/>
      <c r="F35" s="61">
        <f t="shared" si="23"/>
        <v>1732.4</v>
      </c>
      <c r="G35" s="75"/>
      <c r="H35" s="22"/>
      <c r="I35" s="23"/>
      <c r="J35" s="22"/>
      <c r="K35" s="61">
        <f t="shared" si="24"/>
        <v>0</v>
      </c>
      <c r="L35" s="64">
        <f t="shared" si="25"/>
        <v>1732.4</v>
      </c>
      <c r="M35" s="84">
        <v>44924</v>
      </c>
      <c r="N35" s="86" t="s">
        <v>52</v>
      </c>
      <c r="O35" s="18"/>
      <c r="P35" s="86" t="s">
        <v>53</v>
      </c>
      <c r="Q35" s="86" t="s">
        <v>119</v>
      </c>
      <c r="R35" s="104" t="s">
        <v>131</v>
      </c>
      <c r="S35" s="61">
        <v>1732</v>
      </c>
      <c r="T35" s="84">
        <v>44924</v>
      </c>
      <c r="U35" s="115" t="s">
        <v>132</v>
      </c>
      <c r="Z35" s="92"/>
    </row>
    <row r="36" spans="1:26" s="5" customFormat="1" x14ac:dyDescent="0.3">
      <c r="A36" s="187"/>
      <c r="B36" s="21">
        <v>6257.92</v>
      </c>
      <c r="C36" s="21"/>
      <c r="D36" s="21"/>
      <c r="E36" s="21"/>
      <c r="F36" s="61">
        <f t="shared" si="23"/>
        <v>6257.92</v>
      </c>
      <c r="G36" s="75"/>
      <c r="H36" s="22"/>
      <c r="I36" s="23"/>
      <c r="J36" s="22"/>
      <c r="K36" s="61">
        <f t="shared" si="24"/>
        <v>0</v>
      </c>
      <c r="L36" s="64">
        <f t="shared" si="25"/>
        <v>6257.92</v>
      </c>
      <c r="M36" s="84">
        <v>44924</v>
      </c>
      <c r="N36" s="86" t="s">
        <v>52</v>
      </c>
      <c r="O36" s="18"/>
      <c r="P36" s="86" t="s">
        <v>53</v>
      </c>
      <c r="Q36" s="86" t="s">
        <v>119</v>
      </c>
      <c r="R36" s="104">
        <v>894295</v>
      </c>
      <c r="S36" s="61">
        <v>6258</v>
      </c>
      <c r="T36" s="84">
        <v>44924</v>
      </c>
      <c r="U36" s="115" t="s">
        <v>135</v>
      </c>
      <c r="Z36" s="92"/>
    </row>
    <row r="37" spans="1:26" s="5" customFormat="1" x14ac:dyDescent="0.3">
      <c r="A37" s="187"/>
      <c r="B37" s="21">
        <v>6257.92</v>
      </c>
      <c r="C37" s="21"/>
      <c r="D37" s="21"/>
      <c r="E37" s="21"/>
      <c r="F37" s="61">
        <f t="shared" si="23"/>
        <v>6257.92</v>
      </c>
      <c r="G37" s="75"/>
      <c r="H37" s="22"/>
      <c r="I37" s="23"/>
      <c r="J37" s="22"/>
      <c r="K37" s="61">
        <f t="shared" si="24"/>
        <v>0</v>
      </c>
      <c r="L37" s="64">
        <f t="shared" si="25"/>
        <v>6257.92</v>
      </c>
      <c r="M37" s="84">
        <v>44924</v>
      </c>
      <c r="N37" s="86" t="s">
        <v>52</v>
      </c>
      <c r="O37" s="18"/>
      <c r="P37" s="86" t="s">
        <v>53</v>
      </c>
      <c r="Q37" s="86" t="s">
        <v>119</v>
      </c>
      <c r="R37" s="104">
        <v>894296</v>
      </c>
      <c r="S37" s="61">
        <v>6257</v>
      </c>
      <c r="T37" s="84">
        <v>44924</v>
      </c>
      <c r="U37" s="101" t="s">
        <v>136</v>
      </c>
      <c r="Z37" s="92"/>
    </row>
    <row r="38" spans="1:26" s="5" customFormat="1" x14ac:dyDescent="0.3">
      <c r="A38" s="188"/>
      <c r="B38" s="21">
        <v>2148.71</v>
      </c>
      <c r="C38" s="21"/>
      <c r="D38" s="21"/>
      <c r="E38" s="21"/>
      <c r="F38" s="61">
        <f t="shared" si="23"/>
        <v>2148.71</v>
      </c>
      <c r="G38" s="75"/>
      <c r="H38" s="22"/>
      <c r="I38" s="23"/>
      <c r="J38" s="22"/>
      <c r="K38" s="61">
        <f t="shared" si="24"/>
        <v>0</v>
      </c>
      <c r="L38" s="64">
        <f t="shared" si="25"/>
        <v>2148.71</v>
      </c>
      <c r="M38" s="84">
        <v>44924</v>
      </c>
      <c r="N38" s="86" t="s">
        <v>52</v>
      </c>
      <c r="O38" s="18"/>
      <c r="P38" s="86" t="s">
        <v>53</v>
      </c>
      <c r="Q38" s="86" t="s">
        <v>119</v>
      </c>
      <c r="R38" s="104">
        <v>894304</v>
      </c>
      <c r="S38" s="61">
        <v>2149</v>
      </c>
      <c r="T38" s="84">
        <v>44924</v>
      </c>
      <c r="U38" s="101" t="s">
        <v>144</v>
      </c>
      <c r="Z38" s="92"/>
    </row>
    <row r="39" spans="1:26" s="130" customFormat="1" x14ac:dyDescent="0.3">
      <c r="A39" s="45" t="s">
        <v>33</v>
      </c>
      <c r="B39" s="118">
        <f>+B34+B38+B35+B36+B37</f>
        <v>16396.95</v>
      </c>
      <c r="C39" s="118">
        <f t="shared" ref="C39:K39" si="26">+C34+C38</f>
        <v>0</v>
      </c>
      <c r="D39" s="118">
        <f t="shared" si="26"/>
        <v>0</v>
      </c>
      <c r="E39" s="118">
        <f t="shared" si="26"/>
        <v>0</v>
      </c>
      <c r="F39" s="119">
        <f>+F34+F38+F35+F36+F37</f>
        <v>16396.95</v>
      </c>
      <c r="G39" s="133">
        <f t="shared" si="26"/>
        <v>0</v>
      </c>
      <c r="H39" s="134">
        <f t="shared" si="26"/>
        <v>0</v>
      </c>
      <c r="I39" s="135">
        <f t="shared" si="26"/>
        <v>0</v>
      </c>
      <c r="J39" s="134">
        <f t="shared" si="26"/>
        <v>0</v>
      </c>
      <c r="K39" s="127">
        <f t="shared" si="26"/>
        <v>0</v>
      </c>
      <c r="L39" s="123">
        <f>+L34+L38+L35+L36+L37</f>
        <v>16396.95</v>
      </c>
      <c r="M39" s="138"/>
      <c r="N39" s="125"/>
      <c r="O39" s="125"/>
      <c r="P39" s="125"/>
      <c r="Q39" s="125"/>
      <c r="R39" s="126"/>
      <c r="S39" s="127">
        <f>+S34+S38+S35+S36+S37</f>
        <v>16396</v>
      </c>
      <c r="T39" s="128"/>
      <c r="U39" s="129"/>
      <c r="Z39" s="131"/>
    </row>
    <row r="40" spans="1:26" s="5" customFormat="1" x14ac:dyDescent="0.3">
      <c r="A40" s="186" t="s">
        <v>38</v>
      </c>
      <c r="B40" s="46"/>
      <c r="C40" s="46"/>
      <c r="D40" s="46"/>
      <c r="E40" s="46"/>
      <c r="F40" s="60">
        <f t="shared" ref="F40:F42" si="27">+B40+C40+D40+E40</f>
        <v>0</v>
      </c>
      <c r="G40" s="76"/>
      <c r="H40" s="25"/>
      <c r="I40" s="26"/>
      <c r="J40" s="25"/>
      <c r="K40" s="74">
        <f t="shared" ref="K40:K42" si="28">SUM(G40:J40)</f>
        <v>0</v>
      </c>
      <c r="L40" s="66">
        <f t="shared" ref="L40:L42" si="29">F40-K40</f>
        <v>0</v>
      </c>
      <c r="M40" s="52"/>
      <c r="N40" s="49"/>
      <c r="O40" s="49"/>
      <c r="P40" s="49"/>
      <c r="Q40" s="49"/>
      <c r="R40" s="103"/>
      <c r="S40" s="60"/>
      <c r="T40" s="52"/>
      <c r="U40" s="111"/>
      <c r="Z40" s="92"/>
    </row>
    <row r="41" spans="1:26" s="5" customFormat="1" x14ac:dyDescent="0.3">
      <c r="A41" s="187"/>
      <c r="B41" s="21">
        <v>1720.61</v>
      </c>
      <c r="C41" s="21"/>
      <c r="D41" s="21"/>
      <c r="E41" s="21"/>
      <c r="F41" s="61">
        <f t="shared" si="27"/>
        <v>1720.61</v>
      </c>
      <c r="G41" s="75"/>
      <c r="H41" s="22"/>
      <c r="I41" s="23"/>
      <c r="J41" s="22"/>
      <c r="K41" s="61">
        <f t="shared" si="28"/>
        <v>0</v>
      </c>
      <c r="L41" s="64">
        <f t="shared" si="29"/>
        <v>1720.61</v>
      </c>
      <c r="M41" s="84">
        <v>44924</v>
      </c>
      <c r="N41" s="86" t="s">
        <v>52</v>
      </c>
      <c r="O41" s="18"/>
      <c r="P41" s="86" t="s">
        <v>53</v>
      </c>
      <c r="Q41" s="86" t="s">
        <v>119</v>
      </c>
      <c r="R41" s="104">
        <v>894293</v>
      </c>
      <c r="S41" s="61">
        <v>1721</v>
      </c>
      <c r="T41" s="84">
        <v>44924</v>
      </c>
      <c r="U41" s="101" t="s">
        <v>133</v>
      </c>
      <c r="Z41" s="92"/>
    </row>
    <row r="42" spans="1:26" s="5" customFormat="1" x14ac:dyDescent="0.3">
      <c r="A42" s="188"/>
      <c r="B42" s="21"/>
      <c r="C42" s="21"/>
      <c r="D42" s="21"/>
      <c r="E42" s="21"/>
      <c r="F42" s="61">
        <f t="shared" si="27"/>
        <v>0</v>
      </c>
      <c r="G42" s="75"/>
      <c r="H42" s="22"/>
      <c r="I42" s="23"/>
      <c r="J42" s="22"/>
      <c r="K42" s="61">
        <f t="shared" si="28"/>
        <v>0</v>
      </c>
      <c r="L42" s="64">
        <f t="shared" si="29"/>
        <v>0</v>
      </c>
      <c r="M42" s="53"/>
      <c r="N42" s="18"/>
      <c r="O42" s="18"/>
      <c r="P42" s="18"/>
      <c r="Q42" s="18"/>
      <c r="R42" s="104"/>
      <c r="S42" s="61"/>
      <c r="T42" s="53"/>
      <c r="U42" s="101"/>
      <c r="Z42" s="92"/>
    </row>
    <row r="43" spans="1:26" s="130" customFormat="1" x14ac:dyDescent="0.3">
      <c r="A43" s="41" t="s">
        <v>33</v>
      </c>
      <c r="B43" s="132">
        <f>+B40+B42+B41</f>
        <v>1720.61</v>
      </c>
      <c r="C43" s="132">
        <f t="shared" ref="C43:K43" si="30">+C40+C42</f>
        <v>0</v>
      </c>
      <c r="D43" s="132">
        <f t="shared" si="30"/>
        <v>0</v>
      </c>
      <c r="E43" s="132">
        <f t="shared" si="30"/>
        <v>0</v>
      </c>
      <c r="F43" s="127">
        <f>+F40+F42+F41</f>
        <v>1720.61</v>
      </c>
      <c r="G43" s="133">
        <f t="shared" si="30"/>
        <v>0</v>
      </c>
      <c r="H43" s="134">
        <f t="shared" si="30"/>
        <v>0</v>
      </c>
      <c r="I43" s="135">
        <f t="shared" si="30"/>
        <v>0</v>
      </c>
      <c r="J43" s="134">
        <f t="shared" si="30"/>
        <v>0</v>
      </c>
      <c r="K43" s="127">
        <f t="shared" si="30"/>
        <v>0</v>
      </c>
      <c r="L43" s="136">
        <f>+L40+L42+L41</f>
        <v>1720.61</v>
      </c>
      <c r="M43" s="124"/>
      <c r="N43" s="125"/>
      <c r="O43" s="125"/>
      <c r="P43" s="125"/>
      <c r="Q43" s="125"/>
      <c r="R43" s="126"/>
      <c r="S43" s="127">
        <f>+S40+S42+S41</f>
        <v>1721</v>
      </c>
      <c r="T43" s="124"/>
      <c r="U43" s="137"/>
      <c r="Z43" s="131"/>
    </row>
    <row r="44" spans="1:26" s="5" customFormat="1" x14ac:dyDescent="0.3">
      <c r="A44" s="186" t="s">
        <v>42</v>
      </c>
      <c r="B44" s="48">
        <v>0</v>
      </c>
      <c r="C44" s="48">
        <v>0</v>
      </c>
      <c r="D44" s="48">
        <v>0</v>
      </c>
      <c r="E44" s="48"/>
      <c r="F44" s="60">
        <f t="shared" ref="F44:F49" si="31">+B44+C44+D44+E44</f>
        <v>0</v>
      </c>
      <c r="G44" s="68">
        <v>0</v>
      </c>
      <c r="H44" s="47">
        <v>0</v>
      </c>
      <c r="I44" s="48">
        <v>0</v>
      </c>
      <c r="J44" s="47"/>
      <c r="K44" s="69">
        <f t="shared" ref="K44:K49" si="32">SUM(G44:J44)</f>
        <v>0</v>
      </c>
      <c r="L44" s="63">
        <f t="shared" ref="L44:L49" si="33">F44-K44</f>
        <v>0</v>
      </c>
      <c r="M44" s="52"/>
      <c r="N44" s="49"/>
      <c r="O44" s="49"/>
      <c r="P44" s="49"/>
      <c r="Q44" s="49"/>
      <c r="R44" s="103"/>
      <c r="S44" s="60"/>
      <c r="T44" s="52"/>
      <c r="U44" s="111"/>
      <c r="Z44" s="92"/>
    </row>
    <row r="45" spans="1:26" s="5" customFormat="1" x14ac:dyDescent="0.3">
      <c r="A45" s="187"/>
      <c r="B45" s="16">
        <v>750</v>
      </c>
      <c r="C45" s="16"/>
      <c r="D45" s="16"/>
      <c r="E45" s="16"/>
      <c r="F45" s="61">
        <f t="shared" si="31"/>
        <v>750</v>
      </c>
      <c r="G45" s="70"/>
      <c r="H45" s="17"/>
      <c r="I45" s="16"/>
      <c r="J45" s="17"/>
      <c r="K45" s="71">
        <f t="shared" si="32"/>
        <v>0</v>
      </c>
      <c r="L45" s="64">
        <f t="shared" si="33"/>
        <v>750</v>
      </c>
      <c r="M45" s="84">
        <v>44924</v>
      </c>
      <c r="N45" s="86" t="s">
        <v>52</v>
      </c>
      <c r="O45" s="18"/>
      <c r="P45" s="86" t="s">
        <v>53</v>
      </c>
      <c r="Q45" s="86" t="s">
        <v>119</v>
      </c>
      <c r="R45" s="104">
        <v>894306</v>
      </c>
      <c r="S45" s="61">
        <v>750</v>
      </c>
      <c r="T45" s="84">
        <v>44924</v>
      </c>
      <c r="U45" s="101" t="s">
        <v>146</v>
      </c>
      <c r="Z45" s="92"/>
    </row>
    <row r="46" spans="1:26" s="5" customFormat="1" ht="18.75" customHeight="1" x14ac:dyDescent="0.3">
      <c r="A46" s="187"/>
      <c r="B46" s="16">
        <v>210.79</v>
      </c>
      <c r="C46" s="16"/>
      <c r="D46" s="16"/>
      <c r="E46" s="16"/>
      <c r="F46" s="61">
        <f t="shared" si="31"/>
        <v>210.79</v>
      </c>
      <c r="G46" s="70"/>
      <c r="H46" s="17"/>
      <c r="I46" s="16"/>
      <c r="J46" s="17"/>
      <c r="K46" s="71">
        <f t="shared" si="32"/>
        <v>0</v>
      </c>
      <c r="L46" s="64">
        <f t="shared" si="33"/>
        <v>210.79</v>
      </c>
      <c r="M46" s="84">
        <v>44924</v>
      </c>
      <c r="N46" s="86" t="s">
        <v>52</v>
      </c>
      <c r="O46" s="18"/>
      <c r="P46" s="86" t="s">
        <v>53</v>
      </c>
      <c r="Q46" s="86" t="s">
        <v>119</v>
      </c>
      <c r="R46" s="104">
        <v>894294</v>
      </c>
      <c r="S46" s="61">
        <v>210</v>
      </c>
      <c r="T46" s="84">
        <v>44924</v>
      </c>
      <c r="U46" s="101" t="s">
        <v>134</v>
      </c>
      <c r="Z46" s="92"/>
    </row>
    <row r="47" spans="1:26" s="5" customFormat="1" x14ac:dyDescent="0.3">
      <c r="A47" s="187"/>
      <c r="B47" s="16">
        <v>1206.31</v>
      </c>
      <c r="C47" s="16"/>
      <c r="D47" s="16"/>
      <c r="E47" s="16"/>
      <c r="F47" s="61">
        <f t="shared" si="31"/>
        <v>1206.31</v>
      </c>
      <c r="G47" s="70"/>
      <c r="H47" s="17"/>
      <c r="I47" s="16"/>
      <c r="J47" s="17"/>
      <c r="K47" s="71">
        <f t="shared" si="32"/>
        <v>0</v>
      </c>
      <c r="L47" s="64">
        <f t="shared" si="33"/>
        <v>1206.31</v>
      </c>
      <c r="M47" s="84">
        <v>44924</v>
      </c>
      <c r="N47" s="86" t="s">
        <v>52</v>
      </c>
      <c r="O47" s="18"/>
      <c r="P47" s="86" t="s">
        <v>53</v>
      </c>
      <c r="Q47" s="86" t="s">
        <v>119</v>
      </c>
      <c r="R47" s="104">
        <v>894299</v>
      </c>
      <c r="S47" s="61">
        <v>1206</v>
      </c>
      <c r="T47" s="84">
        <v>44924</v>
      </c>
      <c r="U47" s="115" t="s">
        <v>139</v>
      </c>
      <c r="Z47" s="92"/>
    </row>
    <row r="48" spans="1:26" s="5" customFormat="1" x14ac:dyDescent="0.3">
      <c r="A48" s="187"/>
      <c r="B48" s="16">
        <v>1530.17</v>
      </c>
      <c r="C48" s="16"/>
      <c r="D48" s="16"/>
      <c r="E48" s="16"/>
      <c r="F48" s="61">
        <f t="shared" si="31"/>
        <v>1530.17</v>
      </c>
      <c r="G48" s="70"/>
      <c r="H48" s="17"/>
      <c r="I48" s="16"/>
      <c r="J48" s="17"/>
      <c r="K48" s="71">
        <f t="shared" si="32"/>
        <v>0</v>
      </c>
      <c r="L48" s="64">
        <f t="shared" si="33"/>
        <v>1530.17</v>
      </c>
      <c r="M48" s="84">
        <v>44924</v>
      </c>
      <c r="N48" s="86" t="s">
        <v>52</v>
      </c>
      <c r="O48" s="18"/>
      <c r="P48" s="86" t="s">
        <v>53</v>
      </c>
      <c r="Q48" s="86" t="s">
        <v>119</v>
      </c>
      <c r="R48" s="104">
        <v>894300</v>
      </c>
      <c r="S48" s="61">
        <v>1530</v>
      </c>
      <c r="T48" s="84">
        <v>44924</v>
      </c>
      <c r="U48" s="101" t="s">
        <v>140</v>
      </c>
      <c r="Z48" s="92"/>
    </row>
    <row r="49" spans="1:26" s="5" customFormat="1" x14ac:dyDescent="0.3">
      <c r="A49" s="188"/>
      <c r="B49" s="16"/>
      <c r="C49" s="16"/>
      <c r="D49" s="16"/>
      <c r="E49" s="16"/>
      <c r="F49" s="61">
        <f t="shared" si="31"/>
        <v>0</v>
      </c>
      <c r="G49" s="70"/>
      <c r="H49" s="17"/>
      <c r="I49" s="16"/>
      <c r="J49" s="17"/>
      <c r="K49" s="71">
        <f t="shared" si="32"/>
        <v>0</v>
      </c>
      <c r="L49" s="64">
        <f t="shared" si="33"/>
        <v>0</v>
      </c>
      <c r="M49" s="53"/>
      <c r="N49" s="18"/>
      <c r="O49" s="18"/>
      <c r="P49" s="18"/>
      <c r="Q49" s="18"/>
      <c r="R49" s="104"/>
      <c r="S49" s="61"/>
      <c r="T49" s="53"/>
      <c r="U49" s="101"/>
      <c r="Z49" s="92"/>
    </row>
    <row r="50" spans="1:26" s="130" customFormat="1" x14ac:dyDescent="0.3">
      <c r="A50" s="45" t="s">
        <v>33</v>
      </c>
      <c r="B50" s="122">
        <f>+B44+B49+B45+B46+B47+B48</f>
        <v>3697.27</v>
      </c>
      <c r="C50" s="122">
        <f t="shared" ref="C50:K50" si="34">+C44+C49</f>
        <v>0</v>
      </c>
      <c r="D50" s="122">
        <f t="shared" si="34"/>
        <v>0</v>
      </c>
      <c r="E50" s="122">
        <f t="shared" si="34"/>
        <v>0</v>
      </c>
      <c r="F50" s="119">
        <f>+F44+F49+F45+F46+F47+F48</f>
        <v>3697.27</v>
      </c>
      <c r="G50" s="120">
        <f t="shared" si="34"/>
        <v>0</v>
      </c>
      <c r="H50" s="121">
        <f t="shared" si="34"/>
        <v>0</v>
      </c>
      <c r="I50" s="122">
        <f t="shared" si="34"/>
        <v>0</v>
      </c>
      <c r="J50" s="121">
        <f t="shared" si="34"/>
        <v>0</v>
      </c>
      <c r="K50" s="119">
        <f t="shared" si="34"/>
        <v>0</v>
      </c>
      <c r="L50" s="136">
        <f>+L44+L49+L45+L46+L47+L48</f>
        <v>3697.27</v>
      </c>
      <c r="M50" s="124"/>
      <c r="N50" s="125"/>
      <c r="O50" s="125"/>
      <c r="P50" s="125"/>
      <c r="Q50" s="125"/>
      <c r="R50" s="126"/>
      <c r="S50" s="127">
        <f>+S44+S49+S45+S46+S47+S48</f>
        <v>3696</v>
      </c>
      <c r="T50" s="128"/>
      <c r="U50" s="129"/>
      <c r="Z50" s="131"/>
    </row>
    <row r="51" spans="1:26" s="5" customFormat="1" x14ac:dyDescent="0.3">
      <c r="A51" s="186" t="s">
        <v>43</v>
      </c>
      <c r="B51" s="46"/>
      <c r="C51" s="46"/>
      <c r="D51" s="46"/>
      <c r="E51" s="46"/>
      <c r="F51" s="60">
        <f t="shared" ref="F51:F54" si="35">+B51+C51+D51+E51</f>
        <v>0</v>
      </c>
      <c r="G51" s="68"/>
      <c r="H51" s="47"/>
      <c r="I51" s="48"/>
      <c r="J51" s="47"/>
      <c r="K51" s="60">
        <f t="shared" ref="K51:K54" si="36">SUM(G51:J51)</f>
        <v>0</v>
      </c>
      <c r="L51" s="66">
        <f t="shared" ref="L51:L54" si="37">F51-K51</f>
        <v>0</v>
      </c>
      <c r="M51" s="52"/>
      <c r="N51" s="49"/>
      <c r="O51" s="49"/>
      <c r="P51" s="49"/>
      <c r="Q51" s="49"/>
      <c r="R51" s="103"/>
      <c r="S51" s="57"/>
      <c r="T51" s="52"/>
      <c r="U51" s="111"/>
      <c r="Z51" s="92"/>
    </row>
    <row r="52" spans="1:26" s="5" customFormat="1" x14ac:dyDescent="0.3">
      <c r="A52" s="187"/>
      <c r="B52" s="21">
        <v>1234.45</v>
      </c>
      <c r="C52" s="21"/>
      <c r="D52" s="21"/>
      <c r="E52" s="21"/>
      <c r="F52" s="61">
        <f t="shared" si="35"/>
        <v>1234.45</v>
      </c>
      <c r="G52" s="70"/>
      <c r="H52" s="17"/>
      <c r="I52" s="16"/>
      <c r="J52" s="17"/>
      <c r="K52" s="61">
        <f t="shared" si="36"/>
        <v>0</v>
      </c>
      <c r="L52" s="64">
        <f t="shared" si="37"/>
        <v>1234.45</v>
      </c>
      <c r="M52" s="84">
        <v>44924</v>
      </c>
      <c r="N52" s="86" t="s">
        <v>52</v>
      </c>
      <c r="O52" s="18"/>
      <c r="P52" s="86" t="s">
        <v>53</v>
      </c>
      <c r="Q52" s="86" t="s">
        <v>119</v>
      </c>
      <c r="R52" s="104" t="s">
        <v>128</v>
      </c>
      <c r="S52" s="51">
        <v>1234</v>
      </c>
      <c r="T52" s="84">
        <v>44924</v>
      </c>
      <c r="U52" s="115" t="s">
        <v>129</v>
      </c>
      <c r="Z52" s="92"/>
    </row>
    <row r="53" spans="1:26" s="5" customFormat="1" x14ac:dyDescent="0.3">
      <c r="A53" s="187"/>
      <c r="B53" s="21">
        <v>1486.64</v>
      </c>
      <c r="C53" s="21"/>
      <c r="D53" s="21"/>
      <c r="E53" s="21"/>
      <c r="F53" s="61">
        <f t="shared" si="35"/>
        <v>1486.64</v>
      </c>
      <c r="G53" s="70"/>
      <c r="H53" s="17"/>
      <c r="I53" s="16"/>
      <c r="J53" s="17"/>
      <c r="K53" s="61">
        <f t="shared" si="36"/>
        <v>0</v>
      </c>
      <c r="L53" s="64">
        <f t="shared" si="37"/>
        <v>1486.64</v>
      </c>
      <c r="M53" s="84">
        <v>44924</v>
      </c>
      <c r="N53" s="86" t="s">
        <v>52</v>
      </c>
      <c r="O53" s="18"/>
      <c r="P53" s="86" t="s">
        <v>53</v>
      </c>
      <c r="Q53" s="86" t="s">
        <v>119</v>
      </c>
      <c r="R53" s="104" t="s">
        <v>124</v>
      </c>
      <c r="S53" s="51">
        <v>1486</v>
      </c>
      <c r="T53" s="84">
        <v>44924</v>
      </c>
      <c r="U53" s="115" t="s">
        <v>125</v>
      </c>
      <c r="Z53" s="92"/>
    </row>
    <row r="54" spans="1:26" s="5" customFormat="1" x14ac:dyDescent="0.3">
      <c r="A54" s="188"/>
      <c r="B54" s="21"/>
      <c r="C54" s="21"/>
      <c r="D54" s="21"/>
      <c r="E54" s="21"/>
      <c r="F54" s="61">
        <f t="shared" si="35"/>
        <v>0</v>
      </c>
      <c r="G54" s="70"/>
      <c r="H54" s="17"/>
      <c r="I54" s="16"/>
      <c r="J54" s="17"/>
      <c r="K54" s="61">
        <f t="shared" si="36"/>
        <v>0</v>
      </c>
      <c r="L54" s="64">
        <f t="shared" si="37"/>
        <v>0</v>
      </c>
      <c r="M54" s="53"/>
      <c r="N54" s="18"/>
      <c r="O54" s="18"/>
      <c r="P54" s="18"/>
      <c r="Q54" s="18"/>
      <c r="R54" s="104"/>
      <c r="S54" s="51"/>
      <c r="T54" s="53"/>
      <c r="U54" s="101"/>
      <c r="Z54" s="92"/>
    </row>
    <row r="55" spans="1:26" s="130" customFormat="1" x14ac:dyDescent="0.3">
      <c r="A55" s="41" t="s">
        <v>33</v>
      </c>
      <c r="B55" s="132">
        <f>+B51+B54+B52+B53</f>
        <v>2721.09</v>
      </c>
      <c r="C55" s="132">
        <f t="shared" ref="C55:K55" si="38">+C51+C54</f>
        <v>0</v>
      </c>
      <c r="D55" s="132">
        <f t="shared" si="38"/>
        <v>0</v>
      </c>
      <c r="E55" s="132">
        <f t="shared" si="38"/>
        <v>0</v>
      </c>
      <c r="F55" s="127">
        <f>+F51+F54+F52+F53</f>
        <v>2721.09</v>
      </c>
      <c r="G55" s="120">
        <f t="shared" si="38"/>
        <v>0</v>
      </c>
      <c r="H55" s="121">
        <f t="shared" si="38"/>
        <v>0</v>
      </c>
      <c r="I55" s="122">
        <f t="shared" si="38"/>
        <v>0</v>
      </c>
      <c r="J55" s="121">
        <f t="shared" si="38"/>
        <v>0</v>
      </c>
      <c r="K55" s="119">
        <f t="shared" si="38"/>
        <v>0</v>
      </c>
      <c r="L55" s="136">
        <f>+L51+L54+L52+L53</f>
        <v>2721.09</v>
      </c>
      <c r="M55" s="124"/>
      <c r="N55" s="125"/>
      <c r="O55" s="125"/>
      <c r="P55" s="125"/>
      <c r="Q55" s="125"/>
      <c r="R55" s="126"/>
      <c r="S55" s="139">
        <f>+S51+S54+S52+S53</f>
        <v>2720</v>
      </c>
      <c r="T55" s="124"/>
      <c r="U55" s="137"/>
      <c r="Z55" s="131"/>
    </row>
    <row r="56" spans="1:26" s="5" customFormat="1" x14ac:dyDescent="0.3">
      <c r="A56" s="187" t="s">
        <v>44</v>
      </c>
      <c r="B56" s="27"/>
      <c r="C56" s="27"/>
      <c r="D56" s="27"/>
      <c r="E56" s="27"/>
      <c r="F56" s="74">
        <f t="shared" ref="F56:F59" si="39">+B56+C56+D56+E56</f>
        <v>0</v>
      </c>
      <c r="G56" s="68"/>
      <c r="H56" s="47"/>
      <c r="I56" s="48"/>
      <c r="J56" s="47"/>
      <c r="K56" s="60">
        <f t="shared" ref="K56:K59" si="40">SUM(G56:J56)</f>
        <v>0</v>
      </c>
      <c r="L56" s="67">
        <f t="shared" ref="L56:L59" si="41">F56-K56</f>
        <v>0</v>
      </c>
      <c r="M56" s="52"/>
      <c r="N56" s="49"/>
      <c r="O56" s="49"/>
      <c r="P56" s="49"/>
      <c r="Q56" s="49"/>
      <c r="R56" s="103"/>
      <c r="S56" s="60"/>
      <c r="T56" s="55"/>
      <c r="U56" s="114"/>
      <c r="Z56" s="92"/>
    </row>
    <row r="57" spans="1:26" s="5" customFormat="1" x14ac:dyDescent="0.3">
      <c r="A57" s="187"/>
      <c r="B57" s="21">
        <v>1151.7</v>
      </c>
      <c r="C57" s="21"/>
      <c r="D57" s="21"/>
      <c r="E57" s="21"/>
      <c r="F57" s="61">
        <f t="shared" si="39"/>
        <v>1151.7</v>
      </c>
      <c r="G57" s="75"/>
      <c r="H57" s="22"/>
      <c r="I57" s="23"/>
      <c r="J57" s="22"/>
      <c r="K57" s="61">
        <f t="shared" si="40"/>
        <v>0</v>
      </c>
      <c r="L57" s="64">
        <f t="shared" si="41"/>
        <v>1151.7</v>
      </c>
      <c r="M57" s="84">
        <v>44924</v>
      </c>
      <c r="N57" s="86" t="s">
        <v>52</v>
      </c>
      <c r="O57" s="18"/>
      <c r="P57" s="86" t="s">
        <v>53</v>
      </c>
      <c r="Q57" s="86" t="s">
        <v>119</v>
      </c>
      <c r="R57" s="104">
        <v>894305</v>
      </c>
      <c r="S57" s="61">
        <v>1152</v>
      </c>
      <c r="T57" s="84">
        <v>44924</v>
      </c>
      <c r="U57" s="101" t="s">
        <v>145</v>
      </c>
      <c r="Z57" s="92"/>
    </row>
    <row r="58" spans="1:26" s="5" customFormat="1" x14ac:dyDescent="0.3">
      <c r="A58" s="187"/>
      <c r="B58" s="21">
        <v>3405.17</v>
      </c>
      <c r="C58" s="21"/>
      <c r="D58" s="21"/>
      <c r="E58" s="21"/>
      <c r="F58" s="61">
        <f t="shared" si="39"/>
        <v>3405.17</v>
      </c>
      <c r="G58" s="75"/>
      <c r="H58" s="22"/>
      <c r="I58" s="23"/>
      <c r="J58" s="22"/>
      <c r="K58" s="61">
        <f t="shared" si="40"/>
        <v>0</v>
      </c>
      <c r="L58" s="64">
        <f t="shared" si="41"/>
        <v>3405.17</v>
      </c>
      <c r="M58" s="84">
        <v>44924</v>
      </c>
      <c r="N58" s="86" t="s">
        <v>52</v>
      </c>
      <c r="O58" s="18"/>
      <c r="P58" s="86" t="s">
        <v>53</v>
      </c>
      <c r="Q58" s="86" t="s">
        <v>119</v>
      </c>
      <c r="R58" s="104">
        <v>20085</v>
      </c>
      <c r="S58" s="61">
        <v>3405</v>
      </c>
      <c r="T58" s="84">
        <v>44924</v>
      </c>
      <c r="U58" s="101" t="s">
        <v>147</v>
      </c>
      <c r="Z58" s="92"/>
    </row>
    <row r="59" spans="1:26" s="5" customFormat="1" x14ac:dyDescent="0.3">
      <c r="A59" s="188"/>
      <c r="B59" s="21">
        <f>SUM(B56)</f>
        <v>0</v>
      </c>
      <c r="C59" s="21"/>
      <c r="D59" s="21"/>
      <c r="E59" s="21"/>
      <c r="F59" s="61">
        <f t="shared" si="39"/>
        <v>0</v>
      </c>
      <c r="G59" s="75"/>
      <c r="H59" s="22"/>
      <c r="I59" s="23"/>
      <c r="J59" s="22"/>
      <c r="K59" s="61">
        <f t="shared" si="40"/>
        <v>0</v>
      </c>
      <c r="L59" s="64">
        <f t="shared" si="41"/>
        <v>0</v>
      </c>
      <c r="M59" s="53"/>
      <c r="N59" s="18"/>
      <c r="O59" s="18"/>
      <c r="P59" s="18"/>
      <c r="Q59" s="18"/>
      <c r="R59" s="104"/>
      <c r="S59" s="61"/>
      <c r="T59" s="53"/>
      <c r="U59" s="101"/>
      <c r="Z59" s="92"/>
    </row>
    <row r="60" spans="1:26" s="130" customFormat="1" x14ac:dyDescent="0.3">
      <c r="A60" s="45" t="s">
        <v>33</v>
      </c>
      <c r="B60" s="118">
        <f>+B56+B59+B57+B58</f>
        <v>4556.87</v>
      </c>
      <c r="C60" s="118">
        <f t="shared" ref="C60:K60" si="42">+C56+C59</f>
        <v>0</v>
      </c>
      <c r="D60" s="118">
        <f t="shared" si="42"/>
        <v>0</v>
      </c>
      <c r="E60" s="118">
        <f t="shared" si="42"/>
        <v>0</v>
      </c>
      <c r="F60" s="119">
        <f>+F56+F59+F57+F58</f>
        <v>4556.87</v>
      </c>
      <c r="G60" s="120">
        <f t="shared" si="42"/>
        <v>0</v>
      </c>
      <c r="H60" s="121">
        <f t="shared" si="42"/>
        <v>0</v>
      </c>
      <c r="I60" s="122">
        <f t="shared" si="42"/>
        <v>0</v>
      </c>
      <c r="J60" s="121">
        <f t="shared" si="42"/>
        <v>0</v>
      </c>
      <c r="K60" s="119">
        <f t="shared" si="42"/>
        <v>0</v>
      </c>
      <c r="L60" s="123">
        <f>+L56+L59+L57+L58</f>
        <v>4556.87</v>
      </c>
      <c r="M60" s="124"/>
      <c r="N60" s="125"/>
      <c r="O60" s="125"/>
      <c r="P60" s="125"/>
      <c r="Q60" s="125"/>
      <c r="R60" s="126"/>
      <c r="S60" s="127">
        <f>+S56+S59+S57+S58</f>
        <v>4557</v>
      </c>
      <c r="T60" s="128"/>
      <c r="U60" s="129"/>
      <c r="Z60" s="131"/>
    </row>
    <row r="61" spans="1:26" s="5" customFormat="1" x14ac:dyDescent="0.3">
      <c r="A61" s="186" t="s">
        <v>45</v>
      </c>
      <c r="B61" s="46"/>
      <c r="C61" s="46"/>
      <c r="D61" s="46"/>
      <c r="E61" s="46"/>
      <c r="F61" s="60">
        <f t="shared" ref="F61:F65" si="43">+B61+C61+D61+E61</f>
        <v>0</v>
      </c>
      <c r="G61" s="77"/>
      <c r="H61" s="78"/>
      <c r="I61" s="79"/>
      <c r="J61" s="78"/>
      <c r="K61" s="60">
        <f t="shared" ref="K61:K65" si="44">SUM(G61:J61)</f>
        <v>0</v>
      </c>
      <c r="L61" s="66">
        <f t="shared" ref="L61:L65" si="45">F61-K61</f>
        <v>0</v>
      </c>
      <c r="M61" s="52"/>
      <c r="N61" s="49"/>
      <c r="O61" s="49"/>
      <c r="P61" s="49"/>
      <c r="Q61" s="49"/>
      <c r="R61" s="103"/>
      <c r="S61" s="60"/>
      <c r="T61" s="52"/>
      <c r="U61" s="111"/>
      <c r="Z61" s="92"/>
    </row>
    <row r="62" spans="1:26" s="5" customFormat="1" x14ac:dyDescent="0.3">
      <c r="A62" s="187"/>
      <c r="B62" s="21">
        <v>1012.93</v>
      </c>
      <c r="C62" s="21"/>
      <c r="D62" s="21"/>
      <c r="E62" s="21"/>
      <c r="F62" s="61">
        <f t="shared" si="43"/>
        <v>1012.93</v>
      </c>
      <c r="G62" s="75"/>
      <c r="H62" s="22"/>
      <c r="I62" s="23"/>
      <c r="J62" s="22"/>
      <c r="K62" s="61">
        <f t="shared" si="44"/>
        <v>0</v>
      </c>
      <c r="L62" s="64">
        <f t="shared" si="45"/>
        <v>1012.93</v>
      </c>
      <c r="M62" s="84">
        <v>44924</v>
      </c>
      <c r="N62" s="86" t="s">
        <v>52</v>
      </c>
      <c r="O62" s="18"/>
      <c r="P62" s="86" t="s">
        <v>53</v>
      </c>
      <c r="Q62" s="86" t="s">
        <v>119</v>
      </c>
      <c r="R62" s="104">
        <v>20086</v>
      </c>
      <c r="S62" s="61">
        <v>1013</v>
      </c>
      <c r="T62" s="84">
        <v>44924</v>
      </c>
      <c r="U62" s="101" t="s">
        <v>148</v>
      </c>
      <c r="Z62" s="92"/>
    </row>
    <row r="63" spans="1:26" s="5" customFormat="1" x14ac:dyDescent="0.3">
      <c r="A63" s="187"/>
      <c r="B63" s="21">
        <v>703.06</v>
      </c>
      <c r="C63" s="21"/>
      <c r="D63" s="21"/>
      <c r="E63" s="21"/>
      <c r="F63" s="61">
        <f t="shared" si="43"/>
        <v>703.06</v>
      </c>
      <c r="G63" s="75"/>
      <c r="H63" s="22"/>
      <c r="I63" s="23"/>
      <c r="J63" s="22"/>
      <c r="K63" s="61">
        <f t="shared" si="44"/>
        <v>0</v>
      </c>
      <c r="L63" s="64">
        <f t="shared" si="45"/>
        <v>703.06</v>
      </c>
      <c r="M63" s="84">
        <v>44924</v>
      </c>
      <c r="N63" s="86" t="s">
        <v>52</v>
      </c>
      <c r="O63" s="18"/>
      <c r="P63" s="86" t="s">
        <v>53</v>
      </c>
      <c r="Q63" s="86" t="s">
        <v>119</v>
      </c>
      <c r="R63" s="104">
        <v>20087</v>
      </c>
      <c r="S63" s="61">
        <v>703</v>
      </c>
      <c r="T63" s="84">
        <v>44924</v>
      </c>
      <c r="U63" s="101" t="s">
        <v>149</v>
      </c>
      <c r="Z63" s="92"/>
    </row>
    <row r="64" spans="1:26" s="5" customFormat="1" x14ac:dyDescent="0.3">
      <c r="A64" s="187"/>
      <c r="B64" s="21">
        <v>1906.6</v>
      </c>
      <c r="C64" s="21"/>
      <c r="D64" s="21"/>
      <c r="E64" s="21"/>
      <c r="F64" s="61">
        <f t="shared" si="43"/>
        <v>1906.6</v>
      </c>
      <c r="G64" s="75"/>
      <c r="H64" s="22"/>
      <c r="I64" s="23"/>
      <c r="J64" s="22"/>
      <c r="K64" s="61">
        <f t="shared" si="44"/>
        <v>0</v>
      </c>
      <c r="L64" s="64">
        <f t="shared" si="45"/>
        <v>1906.6</v>
      </c>
      <c r="M64" s="84">
        <v>44924</v>
      </c>
      <c r="N64" s="86" t="s">
        <v>52</v>
      </c>
      <c r="O64" s="18"/>
      <c r="P64" s="86" t="s">
        <v>53</v>
      </c>
      <c r="Q64" s="86" t="s">
        <v>119</v>
      </c>
      <c r="R64" s="104">
        <v>20088</v>
      </c>
      <c r="S64" s="61">
        <v>1907</v>
      </c>
      <c r="T64" s="84">
        <v>44924</v>
      </c>
      <c r="U64" s="116" t="s">
        <v>150</v>
      </c>
      <c r="Z64" s="92"/>
    </row>
    <row r="65" spans="1:26" s="5" customFormat="1" x14ac:dyDescent="0.3">
      <c r="A65" s="188"/>
      <c r="B65" s="21"/>
      <c r="C65" s="21"/>
      <c r="D65" s="21"/>
      <c r="E65" s="21"/>
      <c r="F65" s="61">
        <f t="shared" si="43"/>
        <v>0</v>
      </c>
      <c r="G65" s="75"/>
      <c r="H65" s="22"/>
      <c r="I65" s="23"/>
      <c r="J65" s="22"/>
      <c r="K65" s="61">
        <f t="shared" si="44"/>
        <v>0</v>
      </c>
      <c r="L65" s="64">
        <f t="shared" si="45"/>
        <v>0</v>
      </c>
      <c r="M65" s="53"/>
      <c r="N65" s="18"/>
      <c r="O65" s="18"/>
      <c r="P65" s="18"/>
      <c r="Q65" s="18"/>
      <c r="R65" s="104"/>
      <c r="S65" s="61"/>
      <c r="T65" s="53"/>
      <c r="U65" s="101"/>
      <c r="Z65" s="92"/>
    </row>
    <row r="66" spans="1:26" s="130" customFormat="1" x14ac:dyDescent="0.3">
      <c r="A66" s="41" t="s">
        <v>33</v>
      </c>
      <c r="B66" s="132">
        <f>+B61+B65+B62+B63+B64</f>
        <v>3622.5899999999997</v>
      </c>
      <c r="C66" s="132">
        <f>+C61+C65</f>
        <v>0</v>
      </c>
      <c r="D66" s="132">
        <f>+D61+D65</f>
        <v>0</v>
      </c>
      <c r="E66" s="132">
        <f>+E61+E65</f>
        <v>0</v>
      </c>
      <c r="F66" s="127">
        <f>+F61+F65+F62+F63+F64</f>
        <v>3622.5899999999997</v>
      </c>
      <c r="G66" s="133">
        <f>+G65+G61</f>
        <v>0</v>
      </c>
      <c r="H66" s="134">
        <f>+H65+H61</f>
        <v>0</v>
      </c>
      <c r="I66" s="135">
        <f>+I65+I61</f>
        <v>0</v>
      </c>
      <c r="J66" s="134">
        <f>+J65+J61</f>
        <v>0</v>
      </c>
      <c r="K66" s="127">
        <f>+K65+K61</f>
        <v>0</v>
      </c>
      <c r="L66" s="136">
        <f>+L61+L65+L62+L63+L64</f>
        <v>3622.5899999999997</v>
      </c>
      <c r="M66" s="124"/>
      <c r="N66" s="125"/>
      <c r="O66" s="125"/>
      <c r="P66" s="125"/>
      <c r="Q66" s="125"/>
      <c r="R66" s="126"/>
      <c r="S66" s="127">
        <f>+S61+S65+S62+S63+S64</f>
        <v>3623</v>
      </c>
      <c r="T66" s="124"/>
      <c r="U66" s="137"/>
      <c r="Z66" s="131"/>
    </row>
    <row r="67" spans="1:26" s="5" customFormat="1" x14ac:dyDescent="0.3">
      <c r="A67" s="187" t="s">
        <v>46</v>
      </c>
      <c r="B67" s="24"/>
      <c r="C67" s="27"/>
      <c r="D67" s="27"/>
      <c r="E67" s="27"/>
      <c r="F67" s="74">
        <f t="shared" ref="F67:F70" si="46">+B67+C67+D67+E67</f>
        <v>0</v>
      </c>
      <c r="G67" s="76"/>
      <c r="H67" s="25"/>
      <c r="I67" s="26"/>
      <c r="J67" s="25"/>
      <c r="K67" s="74">
        <f t="shared" ref="K67:K70" si="47">SUM(G67:J67)</f>
        <v>0</v>
      </c>
      <c r="L67" s="67">
        <f t="shared" ref="L67:L70" si="48">F67-K67</f>
        <v>0</v>
      </c>
      <c r="M67" s="52"/>
      <c r="N67" s="49"/>
      <c r="O67" s="49"/>
      <c r="P67" s="49"/>
      <c r="Q67" s="49"/>
      <c r="R67" s="103"/>
      <c r="S67" s="60"/>
      <c r="T67" s="55"/>
      <c r="U67" s="114"/>
      <c r="Z67" s="92"/>
    </row>
    <row r="68" spans="1:26" s="5" customFormat="1" x14ac:dyDescent="0.3">
      <c r="A68" s="187"/>
      <c r="B68" s="21">
        <v>906.18</v>
      </c>
      <c r="C68" s="21"/>
      <c r="D68" s="21"/>
      <c r="E68" s="21"/>
      <c r="F68" s="61">
        <f t="shared" si="46"/>
        <v>906.18</v>
      </c>
      <c r="G68" s="75"/>
      <c r="H68" s="22"/>
      <c r="I68" s="23"/>
      <c r="J68" s="22"/>
      <c r="K68" s="61">
        <f t="shared" si="47"/>
        <v>0</v>
      </c>
      <c r="L68" s="64">
        <f t="shared" si="48"/>
        <v>906.18</v>
      </c>
      <c r="M68" s="84">
        <v>44924</v>
      </c>
      <c r="N68" s="86" t="s">
        <v>52</v>
      </c>
      <c r="O68" s="18"/>
      <c r="P68" s="86" t="s">
        <v>53</v>
      </c>
      <c r="Q68" s="86" t="s">
        <v>119</v>
      </c>
      <c r="R68" s="104">
        <v>20089</v>
      </c>
      <c r="S68" s="61">
        <v>907</v>
      </c>
      <c r="T68" s="84">
        <v>44924</v>
      </c>
      <c r="U68" s="101" t="s">
        <v>151</v>
      </c>
      <c r="Z68" s="92"/>
    </row>
    <row r="69" spans="1:26" s="5" customFormat="1" x14ac:dyDescent="0.3">
      <c r="A69" s="187"/>
      <c r="B69" s="21">
        <v>461.92</v>
      </c>
      <c r="C69" s="21"/>
      <c r="D69" s="21"/>
      <c r="E69" s="21"/>
      <c r="F69" s="61">
        <f t="shared" si="46"/>
        <v>461.92</v>
      </c>
      <c r="G69" s="75"/>
      <c r="H69" s="22"/>
      <c r="I69" s="23"/>
      <c r="J69" s="22"/>
      <c r="K69" s="61">
        <f t="shared" si="47"/>
        <v>0</v>
      </c>
      <c r="L69" s="64">
        <f t="shared" si="48"/>
        <v>461.92</v>
      </c>
      <c r="M69" s="84">
        <v>44924</v>
      </c>
      <c r="N69" s="86" t="s">
        <v>52</v>
      </c>
      <c r="O69" s="18"/>
      <c r="P69" s="86" t="s">
        <v>53</v>
      </c>
      <c r="Q69" s="86" t="s">
        <v>119</v>
      </c>
      <c r="R69" s="104">
        <v>20090</v>
      </c>
      <c r="S69" s="61">
        <v>462</v>
      </c>
      <c r="T69" s="84">
        <v>44924</v>
      </c>
      <c r="U69" s="101" t="s">
        <v>152</v>
      </c>
      <c r="Z69" s="92"/>
    </row>
    <row r="70" spans="1:26" s="5" customFormat="1" x14ac:dyDescent="0.3">
      <c r="A70" s="188"/>
      <c r="B70" s="21"/>
      <c r="C70" s="21"/>
      <c r="D70" s="21"/>
      <c r="E70" s="21"/>
      <c r="F70" s="61">
        <f t="shared" si="46"/>
        <v>0</v>
      </c>
      <c r="G70" s="75"/>
      <c r="H70" s="22"/>
      <c r="I70" s="23"/>
      <c r="J70" s="22"/>
      <c r="K70" s="61">
        <f t="shared" si="47"/>
        <v>0</v>
      </c>
      <c r="L70" s="64">
        <f t="shared" si="48"/>
        <v>0</v>
      </c>
      <c r="M70" s="53"/>
      <c r="N70" s="18"/>
      <c r="O70" s="18"/>
      <c r="P70" s="18"/>
      <c r="Q70" s="18"/>
      <c r="R70" s="104"/>
      <c r="S70" s="61"/>
      <c r="T70" s="53"/>
      <c r="U70" s="101"/>
      <c r="Z70" s="92"/>
    </row>
    <row r="71" spans="1:26" s="130" customFormat="1" x14ac:dyDescent="0.3">
      <c r="A71" s="45" t="s">
        <v>33</v>
      </c>
      <c r="B71" s="118">
        <f>+B67+B70+B68+B69</f>
        <v>1368.1</v>
      </c>
      <c r="C71" s="118">
        <f t="shared" ref="C71:K71" si="49">+C67+C70</f>
        <v>0</v>
      </c>
      <c r="D71" s="118">
        <f t="shared" si="49"/>
        <v>0</v>
      </c>
      <c r="E71" s="118">
        <f t="shared" si="49"/>
        <v>0</v>
      </c>
      <c r="F71" s="119">
        <f>+F67+F70+F68+F69</f>
        <v>1368.1</v>
      </c>
      <c r="G71" s="133">
        <f t="shared" si="49"/>
        <v>0</v>
      </c>
      <c r="H71" s="134">
        <f t="shared" si="49"/>
        <v>0</v>
      </c>
      <c r="I71" s="135">
        <f t="shared" si="49"/>
        <v>0</v>
      </c>
      <c r="J71" s="134">
        <f t="shared" si="49"/>
        <v>0</v>
      </c>
      <c r="K71" s="127">
        <f t="shared" si="49"/>
        <v>0</v>
      </c>
      <c r="L71" s="123">
        <f>+L67+L70+L68+L69</f>
        <v>1368.1</v>
      </c>
      <c r="M71" s="124"/>
      <c r="N71" s="125"/>
      <c r="O71" s="125"/>
      <c r="P71" s="125"/>
      <c r="Q71" s="125"/>
      <c r="R71" s="126"/>
      <c r="S71" s="127">
        <f>+S67+S70+S68+S69</f>
        <v>1369</v>
      </c>
      <c r="T71" s="128"/>
      <c r="U71" s="129"/>
      <c r="Z71" s="131"/>
    </row>
    <row r="72" spans="1:26" s="5" customFormat="1" x14ac:dyDescent="0.3">
      <c r="A72" s="186" t="s">
        <v>47</v>
      </c>
      <c r="B72" s="46"/>
      <c r="C72" s="46"/>
      <c r="D72" s="46"/>
      <c r="E72" s="46"/>
      <c r="F72" s="60">
        <f t="shared" ref="F72:F88" si="50">+B72+C72+D72+E72</f>
        <v>0</v>
      </c>
      <c r="G72" s="76"/>
      <c r="H72" s="25"/>
      <c r="I72" s="26"/>
      <c r="J72" s="25"/>
      <c r="K72" s="74">
        <f t="shared" ref="K72:K88" si="51">SUM(G72:J72)</f>
        <v>0</v>
      </c>
      <c r="L72" s="66">
        <f t="shared" ref="L72:L88" si="52">F72-K72</f>
        <v>0</v>
      </c>
      <c r="M72" s="52"/>
      <c r="N72" s="49"/>
      <c r="O72" s="49"/>
      <c r="P72" s="49"/>
      <c r="Q72" s="49"/>
      <c r="R72" s="103"/>
      <c r="S72" s="60"/>
      <c r="T72" s="52"/>
      <c r="U72" s="111"/>
      <c r="Z72" s="92"/>
    </row>
    <row r="73" spans="1:26" s="5" customFormat="1" x14ac:dyDescent="0.3">
      <c r="A73" s="187"/>
      <c r="B73" s="21">
        <v>853.33</v>
      </c>
      <c r="C73" s="21"/>
      <c r="D73" s="21"/>
      <c r="E73" s="21"/>
      <c r="F73" s="61">
        <f t="shared" si="50"/>
        <v>853.33</v>
      </c>
      <c r="G73" s="75"/>
      <c r="H73" s="22"/>
      <c r="I73" s="23"/>
      <c r="J73" s="22"/>
      <c r="K73" s="61">
        <f t="shared" si="51"/>
        <v>0</v>
      </c>
      <c r="L73" s="64">
        <f t="shared" si="52"/>
        <v>853.33</v>
      </c>
      <c r="M73" s="84">
        <v>44924</v>
      </c>
      <c r="N73" s="86" t="s">
        <v>52</v>
      </c>
      <c r="O73" s="18"/>
      <c r="P73" s="86" t="s">
        <v>53</v>
      </c>
      <c r="Q73" s="86" t="s">
        <v>119</v>
      </c>
      <c r="R73" s="104">
        <v>20092</v>
      </c>
      <c r="S73" s="61">
        <v>853</v>
      </c>
      <c r="T73" s="84">
        <v>44924</v>
      </c>
      <c r="U73" s="101" t="s">
        <v>154</v>
      </c>
      <c r="Z73" s="92"/>
    </row>
    <row r="74" spans="1:26" s="5" customFormat="1" x14ac:dyDescent="0.3">
      <c r="A74" s="187"/>
      <c r="B74" s="21">
        <v>5541.38</v>
      </c>
      <c r="C74" s="21"/>
      <c r="D74" s="21"/>
      <c r="E74" s="21"/>
      <c r="F74" s="61">
        <f t="shared" si="50"/>
        <v>5541.38</v>
      </c>
      <c r="G74" s="75"/>
      <c r="H74" s="22"/>
      <c r="I74" s="23"/>
      <c r="J74" s="22"/>
      <c r="K74" s="61">
        <f t="shared" si="51"/>
        <v>0</v>
      </c>
      <c r="L74" s="64">
        <f t="shared" si="52"/>
        <v>5541.38</v>
      </c>
      <c r="M74" s="84">
        <v>44924</v>
      </c>
      <c r="N74" s="86" t="s">
        <v>52</v>
      </c>
      <c r="O74" s="18"/>
      <c r="P74" s="86" t="s">
        <v>53</v>
      </c>
      <c r="Q74" s="86" t="s">
        <v>119</v>
      </c>
      <c r="R74" s="104">
        <v>20091</v>
      </c>
      <c r="S74" s="61">
        <v>5542.98</v>
      </c>
      <c r="T74" s="84">
        <v>44924</v>
      </c>
      <c r="U74" s="101" t="s">
        <v>153</v>
      </c>
      <c r="Z74" s="92"/>
    </row>
    <row r="75" spans="1:26" s="5" customFormat="1" x14ac:dyDescent="0.3">
      <c r="A75" s="187"/>
      <c r="B75" s="21">
        <v>755.82</v>
      </c>
      <c r="C75" s="21"/>
      <c r="D75" s="21"/>
      <c r="E75" s="21"/>
      <c r="F75" s="61">
        <f t="shared" si="50"/>
        <v>755.82</v>
      </c>
      <c r="G75" s="75"/>
      <c r="H75" s="22"/>
      <c r="I75" s="23"/>
      <c r="J75" s="22"/>
      <c r="K75" s="61">
        <f t="shared" si="51"/>
        <v>0</v>
      </c>
      <c r="L75" s="64">
        <f t="shared" si="52"/>
        <v>755.82</v>
      </c>
      <c r="M75" s="84">
        <v>44924</v>
      </c>
      <c r="N75" s="86" t="s">
        <v>52</v>
      </c>
      <c r="O75" s="18"/>
      <c r="P75" s="86" t="s">
        <v>53</v>
      </c>
      <c r="Q75" s="86" t="s">
        <v>119</v>
      </c>
      <c r="R75" s="104">
        <v>20093</v>
      </c>
      <c r="S75" s="61">
        <v>756</v>
      </c>
      <c r="T75" s="84">
        <v>44924</v>
      </c>
      <c r="U75" s="101" t="s">
        <v>155</v>
      </c>
      <c r="Z75" s="92"/>
    </row>
    <row r="76" spans="1:26" s="5" customFormat="1" x14ac:dyDescent="0.3">
      <c r="A76" s="187"/>
      <c r="B76" s="21">
        <v>366.59</v>
      </c>
      <c r="C76" s="21"/>
      <c r="D76" s="21"/>
      <c r="E76" s="21"/>
      <c r="F76" s="61">
        <f t="shared" si="50"/>
        <v>366.59</v>
      </c>
      <c r="G76" s="75"/>
      <c r="H76" s="22"/>
      <c r="I76" s="23"/>
      <c r="J76" s="22"/>
      <c r="K76" s="61">
        <f t="shared" si="51"/>
        <v>0</v>
      </c>
      <c r="L76" s="64">
        <f t="shared" si="52"/>
        <v>366.59</v>
      </c>
      <c r="M76" s="84">
        <v>44924</v>
      </c>
      <c r="N76" s="86" t="s">
        <v>52</v>
      </c>
      <c r="O76" s="18"/>
      <c r="P76" s="86" t="s">
        <v>53</v>
      </c>
      <c r="Q76" s="86" t="s">
        <v>119</v>
      </c>
      <c r="R76" s="104">
        <v>20094</v>
      </c>
      <c r="S76" s="61">
        <v>367</v>
      </c>
      <c r="T76" s="84">
        <v>44924</v>
      </c>
      <c r="U76" s="101" t="s">
        <v>156</v>
      </c>
      <c r="Z76" s="92"/>
    </row>
    <row r="77" spans="1:26" s="5" customFormat="1" x14ac:dyDescent="0.3">
      <c r="A77" s="187"/>
      <c r="B77" s="21">
        <v>545.41999999999996</v>
      </c>
      <c r="C77" s="21"/>
      <c r="D77" s="21"/>
      <c r="E77" s="21"/>
      <c r="F77" s="61">
        <f t="shared" ref="F77:F80" si="53">+B77+C77+D77+E77</f>
        <v>545.41999999999996</v>
      </c>
      <c r="G77" s="75"/>
      <c r="H77" s="22"/>
      <c r="I77" s="23"/>
      <c r="J77" s="22"/>
      <c r="K77" s="61">
        <f t="shared" ref="K77:K80" si="54">SUM(G77:J77)</f>
        <v>0</v>
      </c>
      <c r="L77" s="64">
        <f t="shared" ref="L77:L80" si="55">F77-K77</f>
        <v>545.41999999999996</v>
      </c>
      <c r="M77" s="84">
        <v>44924</v>
      </c>
      <c r="N77" s="86" t="s">
        <v>52</v>
      </c>
      <c r="O77" s="18"/>
      <c r="P77" s="86" t="s">
        <v>53</v>
      </c>
      <c r="Q77" s="86" t="s">
        <v>119</v>
      </c>
      <c r="R77" s="104">
        <v>20095</v>
      </c>
      <c r="S77" s="61">
        <v>545</v>
      </c>
      <c r="T77" s="84">
        <v>44924</v>
      </c>
      <c r="U77" s="101" t="s">
        <v>157</v>
      </c>
      <c r="Z77" s="92"/>
    </row>
    <row r="78" spans="1:26" s="5" customFormat="1" x14ac:dyDescent="0.3">
      <c r="A78" s="187"/>
      <c r="B78" s="21">
        <v>2319.14</v>
      </c>
      <c r="C78" s="21"/>
      <c r="D78" s="21"/>
      <c r="E78" s="21"/>
      <c r="F78" s="61">
        <f t="shared" si="53"/>
        <v>2319.14</v>
      </c>
      <c r="G78" s="75"/>
      <c r="H78" s="22"/>
      <c r="I78" s="23"/>
      <c r="J78" s="22"/>
      <c r="K78" s="61">
        <f t="shared" si="54"/>
        <v>0</v>
      </c>
      <c r="L78" s="64">
        <f t="shared" si="55"/>
        <v>2319.14</v>
      </c>
      <c r="M78" s="84">
        <v>44924</v>
      </c>
      <c r="N78" s="86" t="s">
        <v>52</v>
      </c>
      <c r="O78" s="18"/>
      <c r="P78" s="86" t="s">
        <v>53</v>
      </c>
      <c r="Q78" s="86" t="s">
        <v>119</v>
      </c>
      <c r="R78" s="104">
        <v>20096</v>
      </c>
      <c r="S78" s="61">
        <v>2319</v>
      </c>
      <c r="T78" s="84">
        <v>44924</v>
      </c>
      <c r="U78" s="101" t="s">
        <v>158</v>
      </c>
      <c r="Z78" s="92"/>
    </row>
    <row r="79" spans="1:26" s="5" customFormat="1" x14ac:dyDescent="0.3">
      <c r="A79" s="187"/>
      <c r="B79" s="21">
        <v>638.20000000000005</v>
      </c>
      <c r="C79" s="21"/>
      <c r="D79" s="21"/>
      <c r="E79" s="21"/>
      <c r="F79" s="61">
        <f t="shared" si="53"/>
        <v>638.20000000000005</v>
      </c>
      <c r="G79" s="75"/>
      <c r="H79" s="22"/>
      <c r="I79" s="23"/>
      <c r="J79" s="22"/>
      <c r="K79" s="61">
        <f t="shared" si="54"/>
        <v>0</v>
      </c>
      <c r="L79" s="64">
        <f t="shared" si="55"/>
        <v>638.20000000000005</v>
      </c>
      <c r="M79" s="84">
        <v>44924</v>
      </c>
      <c r="N79" s="86" t="s">
        <v>52</v>
      </c>
      <c r="O79" s="18"/>
      <c r="P79" s="86" t="s">
        <v>53</v>
      </c>
      <c r="Q79" s="86" t="s">
        <v>119</v>
      </c>
      <c r="R79" s="104">
        <v>20097</v>
      </c>
      <c r="S79" s="61">
        <v>639</v>
      </c>
      <c r="T79" s="84">
        <v>44924</v>
      </c>
      <c r="U79" s="101" t="s">
        <v>159</v>
      </c>
      <c r="Z79" s="92"/>
    </row>
    <row r="80" spans="1:26" s="5" customFormat="1" x14ac:dyDescent="0.3">
      <c r="A80" s="187"/>
      <c r="B80" s="21">
        <v>2974.98</v>
      </c>
      <c r="C80" s="21"/>
      <c r="D80" s="21"/>
      <c r="E80" s="21"/>
      <c r="F80" s="61">
        <f t="shared" si="53"/>
        <v>2974.98</v>
      </c>
      <c r="G80" s="75"/>
      <c r="H80" s="22"/>
      <c r="I80" s="23"/>
      <c r="J80" s="22"/>
      <c r="K80" s="61">
        <f t="shared" si="54"/>
        <v>0</v>
      </c>
      <c r="L80" s="64">
        <f t="shared" si="55"/>
        <v>2974.98</v>
      </c>
      <c r="M80" s="84">
        <v>44924</v>
      </c>
      <c r="N80" s="86" t="s">
        <v>52</v>
      </c>
      <c r="O80" s="18"/>
      <c r="P80" s="86" t="s">
        <v>53</v>
      </c>
      <c r="Q80" s="86" t="s">
        <v>119</v>
      </c>
      <c r="R80" s="104">
        <v>20098</v>
      </c>
      <c r="S80" s="61">
        <v>2975</v>
      </c>
      <c r="T80" s="84">
        <v>44924</v>
      </c>
      <c r="U80" s="101" t="s">
        <v>57</v>
      </c>
      <c r="Z80" s="92"/>
    </row>
    <row r="81" spans="1:26" s="5" customFormat="1" x14ac:dyDescent="0.3">
      <c r="A81" s="187"/>
      <c r="B81" s="21">
        <v>2941.81</v>
      </c>
      <c r="C81" s="21"/>
      <c r="D81" s="21"/>
      <c r="E81" s="21"/>
      <c r="F81" s="61">
        <f t="shared" si="50"/>
        <v>2941.81</v>
      </c>
      <c r="G81" s="75"/>
      <c r="H81" s="22"/>
      <c r="I81" s="23"/>
      <c r="J81" s="22"/>
      <c r="K81" s="61">
        <f t="shared" si="51"/>
        <v>0</v>
      </c>
      <c r="L81" s="64">
        <f t="shared" si="52"/>
        <v>2941.81</v>
      </c>
      <c r="M81" s="84">
        <v>44924</v>
      </c>
      <c r="N81" s="86" t="s">
        <v>52</v>
      </c>
      <c r="O81" s="18"/>
      <c r="P81" s="86" t="s">
        <v>53</v>
      </c>
      <c r="Q81" s="86" t="s">
        <v>119</v>
      </c>
      <c r="R81" s="104">
        <v>20103</v>
      </c>
      <c r="S81" s="61">
        <v>2942</v>
      </c>
      <c r="T81" s="84">
        <v>44924</v>
      </c>
      <c r="U81" s="101" t="s">
        <v>163</v>
      </c>
      <c r="Z81" s="92"/>
    </row>
    <row r="82" spans="1:26" s="5" customFormat="1" x14ac:dyDescent="0.3">
      <c r="A82" s="187"/>
      <c r="B82" s="21">
        <v>2958.9</v>
      </c>
      <c r="C82" s="21"/>
      <c r="D82" s="21"/>
      <c r="E82" s="21"/>
      <c r="F82" s="61">
        <f t="shared" si="50"/>
        <v>2958.9</v>
      </c>
      <c r="G82" s="75"/>
      <c r="H82" s="22"/>
      <c r="I82" s="23"/>
      <c r="J82" s="22"/>
      <c r="K82" s="61">
        <f t="shared" si="51"/>
        <v>0</v>
      </c>
      <c r="L82" s="64">
        <f t="shared" si="52"/>
        <v>2958.9</v>
      </c>
      <c r="M82" s="84">
        <v>44924</v>
      </c>
      <c r="N82" s="86" t="s">
        <v>52</v>
      </c>
      <c r="O82" s="18"/>
      <c r="P82" s="86" t="s">
        <v>53</v>
      </c>
      <c r="Q82" s="86" t="s">
        <v>119</v>
      </c>
      <c r="R82" s="104">
        <v>20104</v>
      </c>
      <c r="S82" s="61">
        <v>2959</v>
      </c>
      <c r="T82" s="84">
        <v>44924</v>
      </c>
      <c r="U82" s="101" t="s">
        <v>164</v>
      </c>
      <c r="Z82" s="92"/>
    </row>
    <row r="83" spans="1:26" s="5" customFormat="1" x14ac:dyDescent="0.3">
      <c r="A83" s="187"/>
      <c r="B83" s="21">
        <v>2052.16</v>
      </c>
      <c r="C83" s="21"/>
      <c r="D83" s="21"/>
      <c r="E83" s="21"/>
      <c r="F83" s="61">
        <f t="shared" si="50"/>
        <v>2052.16</v>
      </c>
      <c r="G83" s="75"/>
      <c r="H83" s="22"/>
      <c r="I83" s="23"/>
      <c r="J83" s="22"/>
      <c r="K83" s="61">
        <f t="shared" si="51"/>
        <v>0</v>
      </c>
      <c r="L83" s="64">
        <f t="shared" si="52"/>
        <v>2052.16</v>
      </c>
      <c r="M83" s="84">
        <v>44924</v>
      </c>
      <c r="N83" s="86" t="s">
        <v>52</v>
      </c>
      <c r="O83" s="18"/>
      <c r="P83" s="86" t="s">
        <v>53</v>
      </c>
      <c r="Q83" s="86" t="s">
        <v>119</v>
      </c>
      <c r="R83" s="104">
        <v>20099</v>
      </c>
      <c r="S83" s="61">
        <v>2052</v>
      </c>
      <c r="T83" s="84">
        <v>44924</v>
      </c>
      <c r="U83" s="101" t="s">
        <v>64</v>
      </c>
      <c r="Z83" s="92"/>
    </row>
    <row r="84" spans="1:26" s="5" customFormat="1" x14ac:dyDescent="0.3">
      <c r="A84" s="187"/>
      <c r="B84" s="21">
        <v>3120.4</v>
      </c>
      <c r="C84" s="21"/>
      <c r="D84" s="21"/>
      <c r="E84" s="21"/>
      <c r="F84" s="61">
        <f t="shared" si="50"/>
        <v>3120.4</v>
      </c>
      <c r="G84" s="75"/>
      <c r="H84" s="22"/>
      <c r="I84" s="23"/>
      <c r="J84" s="22"/>
      <c r="K84" s="61">
        <f t="shared" si="51"/>
        <v>0</v>
      </c>
      <c r="L84" s="64">
        <f t="shared" si="52"/>
        <v>3120.4</v>
      </c>
      <c r="M84" s="84">
        <v>44924</v>
      </c>
      <c r="N84" s="86" t="s">
        <v>52</v>
      </c>
      <c r="O84" s="18"/>
      <c r="P84" s="86" t="s">
        <v>53</v>
      </c>
      <c r="Q84" s="86" t="s">
        <v>119</v>
      </c>
      <c r="R84" s="104">
        <v>20100</v>
      </c>
      <c r="S84" s="61">
        <v>3120</v>
      </c>
      <c r="T84" s="84">
        <v>44924</v>
      </c>
      <c r="U84" s="101" t="s">
        <v>160</v>
      </c>
      <c r="Z84" s="92"/>
    </row>
    <row r="85" spans="1:26" s="5" customFormat="1" x14ac:dyDescent="0.3">
      <c r="A85" s="187"/>
      <c r="B85" s="21">
        <v>431.03</v>
      </c>
      <c r="C85" s="21"/>
      <c r="D85" s="21"/>
      <c r="E85" s="21"/>
      <c r="F85" s="61">
        <f t="shared" ref="F85:F87" si="56">+B85+C85+D85+E85</f>
        <v>431.03</v>
      </c>
      <c r="G85" s="75"/>
      <c r="H85" s="22"/>
      <c r="I85" s="23"/>
      <c r="J85" s="22"/>
      <c r="K85" s="61">
        <f t="shared" ref="K85:K87" si="57">SUM(G85:J85)</f>
        <v>0</v>
      </c>
      <c r="L85" s="64">
        <f t="shared" ref="L85:L87" si="58">F85-K85</f>
        <v>431.03</v>
      </c>
      <c r="M85" s="84">
        <v>44924</v>
      </c>
      <c r="N85" s="86" t="s">
        <v>52</v>
      </c>
      <c r="O85" s="18"/>
      <c r="P85" s="86" t="s">
        <v>53</v>
      </c>
      <c r="Q85" s="86" t="s">
        <v>119</v>
      </c>
      <c r="R85" s="104">
        <v>20102</v>
      </c>
      <c r="S85" s="61">
        <v>431</v>
      </c>
      <c r="T85" s="84">
        <v>44924</v>
      </c>
      <c r="U85" s="101" t="s">
        <v>162</v>
      </c>
      <c r="Z85" s="92"/>
    </row>
    <row r="86" spans="1:26" s="5" customFormat="1" x14ac:dyDescent="0.3">
      <c r="A86" s="187"/>
      <c r="B86" s="21">
        <v>1146.82</v>
      </c>
      <c r="C86" s="21"/>
      <c r="D86" s="21"/>
      <c r="E86" s="21"/>
      <c r="F86" s="61">
        <f t="shared" si="56"/>
        <v>1146.82</v>
      </c>
      <c r="G86" s="75"/>
      <c r="H86" s="22"/>
      <c r="I86" s="23"/>
      <c r="J86" s="22"/>
      <c r="K86" s="61">
        <f t="shared" si="57"/>
        <v>0</v>
      </c>
      <c r="L86" s="64">
        <f t="shared" si="58"/>
        <v>1146.82</v>
      </c>
      <c r="M86" s="84">
        <v>44924</v>
      </c>
      <c r="N86" s="86" t="s">
        <v>52</v>
      </c>
      <c r="O86" s="18"/>
      <c r="P86" s="86" t="s">
        <v>53</v>
      </c>
      <c r="Q86" s="86" t="s">
        <v>119</v>
      </c>
      <c r="R86" s="104">
        <v>20101</v>
      </c>
      <c r="S86" s="61">
        <v>1147</v>
      </c>
      <c r="T86" s="84">
        <v>44924</v>
      </c>
      <c r="U86" s="101" t="s">
        <v>161</v>
      </c>
      <c r="Z86" s="92"/>
    </row>
    <row r="87" spans="1:26" s="5" customFormat="1" x14ac:dyDescent="0.3">
      <c r="A87" s="187"/>
      <c r="B87" s="21">
        <v>1462.29</v>
      </c>
      <c r="C87" s="21"/>
      <c r="D87" s="21"/>
      <c r="E87" s="21"/>
      <c r="F87" s="61">
        <f t="shared" si="56"/>
        <v>1462.29</v>
      </c>
      <c r="G87" s="75"/>
      <c r="H87" s="22"/>
      <c r="I87" s="23"/>
      <c r="J87" s="22"/>
      <c r="K87" s="61">
        <f t="shared" si="57"/>
        <v>0</v>
      </c>
      <c r="L87" s="64">
        <f t="shared" si="58"/>
        <v>1462.29</v>
      </c>
      <c r="M87" s="84">
        <v>44925</v>
      </c>
      <c r="N87" s="86" t="s">
        <v>52</v>
      </c>
      <c r="O87" s="18"/>
      <c r="P87" s="86" t="s">
        <v>53</v>
      </c>
      <c r="Q87" s="86" t="s">
        <v>119</v>
      </c>
      <c r="R87" s="104" t="s">
        <v>120</v>
      </c>
      <c r="S87" s="61">
        <v>1462</v>
      </c>
      <c r="T87" s="84">
        <v>44925</v>
      </c>
      <c r="U87" s="115" t="s">
        <v>121</v>
      </c>
      <c r="Z87" s="92"/>
    </row>
    <row r="88" spans="1:26" s="5" customFormat="1" x14ac:dyDescent="0.3">
      <c r="A88" s="188"/>
      <c r="B88" s="21"/>
      <c r="C88" s="21"/>
      <c r="D88" s="21"/>
      <c r="E88" s="21"/>
      <c r="F88" s="61">
        <f t="shared" si="50"/>
        <v>0</v>
      </c>
      <c r="G88" s="75"/>
      <c r="H88" s="22"/>
      <c r="I88" s="23"/>
      <c r="J88" s="22"/>
      <c r="K88" s="61">
        <f t="shared" si="51"/>
        <v>0</v>
      </c>
      <c r="L88" s="64">
        <f t="shared" si="52"/>
        <v>0</v>
      </c>
      <c r="M88" s="53"/>
      <c r="N88" s="18"/>
      <c r="O88" s="18"/>
      <c r="P88" s="18"/>
      <c r="Q88" s="18"/>
      <c r="R88" s="104"/>
      <c r="S88" s="61"/>
      <c r="T88" s="53"/>
      <c r="U88" s="101"/>
      <c r="Z88" s="92"/>
    </row>
    <row r="89" spans="1:26" s="130" customFormat="1" x14ac:dyDescent="0.3">
      <c r="A89" s="41" t="s">
        <v>33</v>
      </c>
      <c r="B89" s="132">
        <f>SUM(B73:B87)</f>
        <v>28108.270000000004</v>
      </c>
      <c r="C89" s="132">
        <f t="shared" ref="C89:K89" si="59">+C72+C88</f>
        <v>0</v>
      </c>
      <c r="D89" s="132">
        <f t="shared" si="59"/>
        <v>0</v>
      </c>
      <c r="E89" s="132">
        <f t="shared" si="59"/>
        <v>0</v>
      </c>
      <c r="F89" s="132">
        <f>SUM(F73:F87)</f>
        <v>28108.270000000004</v>
      </c>
      <c r="G89" s="133">
        <f t="shared" si="59"/>
        <v>0</v>
      </c>
      <c r="H89" s="134">
        <f t="shared" si="59"/>
        <v>0</v>
      </c>
      <c r="I89" s="135">
        <f t="shared" si="59"/>
        <v>0</v>
      </c>
      <c r="J89" s="134">
        <f t="shared" si="59"/>
        <v>0</v>
      </c>
      <c r="K89" s="127">
        <f t="shared" si="59"/>
        <v>0</v>
      </c>
      <c r="L89" s="132">
        <f>SUM(L73:L87)</f>
        <v>28108.270000000004</v>
      </c>
      <c r="M89" s="124"/>
      <c r="N89" s="125"/>
      <c r="O89" s="125"/>
      <c r="P89" s="125"/>
      <c r="Q89" s="125"/>
      <c r="R89" s="126"/>
      <c r="S89" s="132">
        <f>SUM(S73:S87)</f>
        <v>28109.98</v>
      </c>
      <c r="T89" s="124"/>
      <c r="U89" s="137"/>
      <c r="Z89" s="131"/>
    </row>
    <row r="90" spans="1:26" s="130" customFormat="1" x14ac:dyDescent="0.3">
      <c r="A90" s="59" t="s">
        <v>39</v>
      </c>
      <c r="B90" s="143">
        <f t="shared" ref="B90:L90" si="60">+B15+B18+B27+B33+B39+B43+B50+B55+B60+B66+B71+B89</f>
        <v>76259.98000000001</v>
      </c>
      <c r="C90" s="143">
        <f t="shared" si="60"/>
        <v>0</v>
      </c>
      <c r="D90" s="143">
        <f t="shared" si="60"/>
        <v>0</v>
      </c>
      <c r="E90" s="143">
        <f t="shared" si="60"/>
        <v>0</v>
      </c>
      <c r="F90" s="143">
        <f t="shared" si="60"/>
        <v>76259.98000000001</v>
      </c>
      <c r="G90" s="143">
        <f t="shared" si="60"/>
        <v>0</v>
      </c>
      <c r="H90" s="143">
        <f t="shared" si="60"/>
        <v>0</v>
      </c>
      <c r="I90" s="143">
        <f t="shared" si="60"/>
        <v>0</v>
      </c>
      <c r="J90" s="143">
        <f t="shared" si="60"/>
        <v>0</v>
      </c>
      <c r="K90" s="143">
        <f t="shared" si="60"/>
        <v>0</v>
      </c>
      <c r="L90" s="143">
        <f t="shared" si="60"/>
        <v>76259.98000000001</v>
      </c>
      <c r="M90" s="144"/>
      <c r="N90" s="144"/>
      <c r="O90" s="144"/>
      <c r="P90" s="144"/>
      <c r="Q90" s="144"/>
      <c r="R90" s="147"/>
      <c r="S90" s="143">
        <f>+S15+S18+S27+S33+S39+S43+S50+S55+S60+S66+S71+S89</f>
        <v>76259.98</v>
      </c>
      <c r="T90" s="144"/>
      <c r="U90" s="144"/>
      <c r="Z90" s="131"/>
    </row>
    <row r="91" spans="1:26" s="5" customFormat="1" ht="15" customHeight="1" x14ac:dyDescent="0.3">
      <c r="R91" s="106"/>
      <c r="U91" s="117"/>
      <c r="Z91" s="92"/>
    </row>
    <row r="92" spans="1:26" s="5" customFormat="1" ht="21" x14ac:dyDescent="0.4">
      <c r="B92" s="28"/>
      <c r="C92" s="28"/>
      <c r="D92" s="28"/>
      <c r="E92" s="29"/>
      <c r="F92" s="29"/>
      <c r="G92" s="29"/>
      <c r="H92" s="29"/>
      <c r="I92" s="29"/>
      <c r="J92" s="30"/>
      <c r="K92" s="30"/>
      <c r="L92" s="30"/>
      <c r="M92" s="30"/>
      <c r="N92" s="30"/>
      <c r="O92" s="30"/>
      <c r="P92" s="29"/>
      <c r="Q92" s="29"/>
      <c r="R92" s="107"/>
      <c r="S92" s="29"/>
      <c r="T92" s="30"/>
      <c r="U92" s="117"/>
      <c r="Z92" s="92"/>
    </row>
    <row r="93" spans="1:26" s="5" customFormat="1" ht="21" x14ac:dyDescent="0.4">
      <c r="B93" s="28"/>
      <c r="C93" s="28"/>
      <c r="D93" s="28"/>
      <c r="E93" s="29"/>
      <c r="F93" s="29"/>
      <c r="G93" s="29"/>
      <c r="H93" s="29"/>
      <c r="I93" s="29"/>
      <c r="J93" s="30"/>
      <c r="K93" s="30"/>
      <c r="L93" s="30"/>
      <c r="M93" s="140"/>
      <c r="N93" s="30"/>
      <c r="O93" s="30"/>
      <c r="P93" s="141"/>
      <c r="Q93" s="29"/>
      <c r="R93" s="107"/>
      <c r="S93" s="29"/>
      <c r="T93" s="30"/>
      <c r="U93" s="117"/>
      <c r="Z93" s="92"/>
    </row>
    <row r="94" spans="1:26" s="5" customFormat="1" ht="21" x14ac:dyDescent="0.4">
      <c r="B94" s="31"/>
      <c r="C94" s="31"/>
      <c r="D94" s="31"/>
      <c r="E94" s="32"/>
      <c r="F94" s="32"/>
      <c r="G94" s="31"/>
      <c r="H94" s="31"/>
      <c r="I94" s="31"/>
      <c r="J94" s="33"/>
      <c r="K94" s="33"/>
      <c r="L94" s="33"/>
      <c r="M94" s="30"/>
      <c r="N94" s="33"/>
      <c r="O94" s="33"/>
      <c r="P94" s="32"/>
      <c r="Q94" s="32"/>
      <c r="R94" s="108"/>
      <c r="S94" s="32"/>
      <c r="T94" s="33"/>
      <c r="U94" s="117"/>
      <c r="Z94" s="92"/>
    </row>
    <row r="95" spans="1:26" ht="21" x14ac:dyDescent="0.4"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34"/>
      <c r="N95" s="197"/>
      <c r="O95" s="197"/>
      <c r="P95" s="197"/>
      <c r="Q95" s="197"/>
      <c r="R95" s="197"/>
      <c r="S95" s="197"/>
      <c r="T95" s="197"/>
    </row>
    <row r="96" spans="1:26" ht="21" x14ac:dyDescent="0.4"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34"/>
      <c r="N96" s="195"/>
      <c r="O96" s="195"/>
      <c r="P96" s="195"/>
      <c r="Q96" s="195"/>
      <c r="R96" s="195"/>
      <c r="S96" s="195"/>
      <c r="T96" s="195"/>
    </row>
  </sheetData>
  <mergeCells count="44">
    <mergeCell ref="B95:F95"/>
    <mergeCell ref="G95:L95"/>
    <mergeCell ref="N95:T95"/>
    <mergeCell ref="B96:F96"/>
    <mergeCell ref="G96:L96"/>
    <mergeCell ref="N96:T96"/>
    <mergeCell ref="A72:A88"/>
    <mergeCell ref="A13:A14"/>
    <mergeCell ref="A16:A17"/>
    <mergeCell ref="A19:A26"/>
    <mergeCell ref="A28:A32"/>
    <mergeCell ref="A34:A38"/>
    <mergeCell ref="A40:A42"/>
    <mergeCell ref="A44:A49"/>
    <mergeCell ref="A51:A54"/>
    <mergeCell ref="A56:A59"/>
    <mergeCell ref="A61:A65"/>
    <mergeCell ref="A67:A70"/>
    <mergeCell ref="L10:L12"/>
    <mergeCell ref="M10:S10"/>
    <mergeCell ref="T10:U11"/>
    <mergeCell ref="M11:M12"/>
    <mergeCell ref="N11:O11"/>
    <mergeCell ref="P11:P12"/>
    <mergeCell ref="Q11:Q12"/>
    <mergeCell ref="R11:R12"/>
    <mergeCell ref="S11:S12"/>
    <mergeCell ref="A6:C6"/>
    <mergeCell ref="D6:F6"/>
    <mergeCell ref="G6:H6"/>
    <mergeCell ref="I6:K6"/>
    <mergeCell ref="A10:A12"/>
    <mergeCell ref="B10:E11"/>
    <mergeCell ref="F10:F12"/>
    <mergeCell ref="G10:J11"/>
    <mergeCell ref="K10:K12"/>
    <mergeCell ref="A1:Q1"/>
    <mergeCell ref="R1:S1"/>
    <mergeCell ref="A3:U3"/>
    <mergeCell ref="A5:C5"/>
    <mergeCell ref="D5:F5"/>
    <mergeCell ref="G5:H5"/>
    <mergeCell ref="I5:K5"/>
    <mergeCell ref="L5:M5"/>
  </mergeCells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opLeftCell="A4" zoomScale="80" zoomScaleNormal="80" workbookViewId="0">
      <pane xSplit="3" ySplit="9" topLeftCell="D13" activePane="bottomRight" state="frozen"/>
      <selection activeCell="A4" sqref="A4"/>
      <selection pane="topRight" activeCell="D4" sqref="D4"/>
      <selection pane="bottomLeft" activeCell="A13" sqref="A13"/>
      <selection pane="bottomRight" activeCell="A108" sqref="A108:XFD118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102" customWidth="1"/>
    <col min="15" max="15" width="11.33203125" style="2" customWidth="1"/>
    <col min="16" max="16" width="14.33203125" style="2" customWidth="1"/>
    <col min="17" max="17" width="14.5546875" style="2" customWidth="1"/>
    <col min="18" max="18" width="14.6640625" style="2" customWidth="1"/>
    <col min="19" max="19" width="12.33203125" style="2" customWidth="1"/>
    <col min="20" max="20" width="11.44140625" style="2" customWidth="1"/>
    <col min="21" max="21" width="10.88671875" style="2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8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8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51"/>
      <c r="S2" s="3"/>
      <c r="T2" s="3"/>
    </row>
    <row r="3" spans="1:28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8" ht="9.75" customHeight="1" x14ac:dyDescent="0.3">
      <c r="S4" s="35"/>
      <c r="T4" s="35"/>
    </row>
    <row r="5" spans="1:28" s="5" customFormat="1" ht="21" x14ac:dyDescent="0.4">
      <c r="A5" s="189" t="s">
        <v>0</v>
      </c>
      <c r="B5" s="189"/>
      <c r="C5" s="189"/>
      <c r="D5" s="198" t="s">
        <v>82</v>
      </c>
      <c r="E5" s="198"/>
      <c r="F5" s="198"/>
      <c r="G5" s="179" t="s">
        <v>1</v>
      </c>
      <c r="H5" s="179"/>
      <c r="I5" s="199">
        <v>0</v>
      </c>
      <c r="J5" s="199"/>
      <c r="K5" s="199"/>
      <c r="L5" s="185"/>
      <c r="M5" s="185"/>
      <c r="N5" s="4"/>
      <c r="O5" s="4"/>
      <c r="P5" s="4"/>
      <c r="Q5" s="4"/>
      <c r="R5" s="4"/>
      <c r="S5" s="4"/>
      <c r="T5" s="4"/>
      <c r="U5" s="4"/>
      <c r="Z5" s="92"/>
    </row>
    <row r="6" spans="1:28" s="5" customFormat="1" ht="21" x14ac:dyDescent="0.4">
      <c r="A6" s="181" t="s">
        <v>2</v>
      </c>
      <c r="B6" s="181"/>
      <c r="C6" s="181"/>
      <c r="D6" s="200" t="s">
        <v>81</v>
      </c>
      <c r="E6" s="200"/>
      <c r="F6" s="200"/>
      <c r="G6" s="183" t="s">
        <v>3</v>
      </c>
      <c r="H6" s="183"/>
      <c r="I6" s="201">
        <v>20150.400000000001</v>
      </c>
      <c r="J6" s="201"/>
      <c r="K6" s="201"/>
      <c r="L6" s="6"/>
      <c r="M6" s="4"/>
      <c r="N6" s="4"/>
      <c r="O6" s="4"/>
      <c r="P6" s="4"/>
      <c r="Q6" s="4"/>
      <c r="R6" s="4"/>
      <c r="S6" s="4"/>
      <c r="T6" s="4"/>
      <c r="U6" s="4"/>
      <c r="Z6" s="92"/>
    </row>
    <row r="7" spans="1:28" s="5" customFormat="1" ht="12" customHeight="1" x14ac:dyDescent="0.4">
      <c r="A7" s="89"/>
      <c r="B7" s="89"/>
      <c r="C7" s="89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Z7" s="92"/>
    </row>
    <row r="8" spans="1:28" s="5" customFormat="1" ht="10.5" customHeight="1" x14ac:dyDescent="0.4">
      <c r="A8" s="89"/>
      <c r="B8" s="89"/>
      <c r="C8" s="89"/>
      <c r="D8" s="6"/>
      <c r="E8" s="6"/>
      <c r="F8" s="6"/>
      <c r="G8" s="6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Z8" s="92"/>
    </row>
    <row r="9" spans="1:28" x14ac:dyDescent="0.3">
      <c r="A9" s="8"/>
      <c r="B9" s="9"/>
      <c r="C9" s="9"/>
      <c r="D9" s="10" t="s">
        <v>4</v>
      </c>
      <c r="E9" s="9"/>
      <c r="F9" s="10" t="s">
        <v>5</v>
      </c>
      <c r="G9" s="11" t="s">
        <v>6</v>
      </c>
      <c r="H9" s="11"/>
      <c r="I9" s="12"/>
      <c r="J9" s="11"/>
      <c r="K9" s="10" t="s">
        <v>7</v>
      </c>
      <c r="L9" s="13" t="s">
        <v>8</v>
      </c>
      <c r="M9" s="9"/>
      <c r="N9" s="152"/>
      <c r="O9" s="14"/>
      <c r="P9" s="10" t="s">
        <v>9</v>
      </c>
      <c r="Q9" s="10"/>
      <c r="R9" s="10"/>
      <c r="S9" s="9"/>
      <c r="T9" s="10" t="s">
        <v>10</v>
      </c>
      <c r="U9" s="15"/>
    </row>
    <row r="10" spans="1:28" x14ac:dyDescent="0.3">
      <c r="A10" s="193" t="s">
        <v>41</v>
      </c>
      <c r="B10" s="194" t="s">
        <v>11</v>
      </c>
      <c r="C10" s="194"/>
      <c r="D10" s="194"/>
      <c r="E10" s="194"/>
      <c r="F10" s="194" t="s">
        <v>12</v>
      </c>
      <c r="G10" s="194" t="s">
        <v>13</v>
      </c>
      <c r="H10" s="194"/>
      <c r="I10" s="194"/>
      <c r="J10" s="194"/>
      <c r="K10" s="194" t="s">
        <v>14</v>
      </c>
      <c r="L10" s="196" t="s">
        <v>15</v>
      </c>
      <c r="M10" s="194" t="s">
        <v>16</v>
      </c>
      <c r="N10" s="194"/>
      <c r="O10" s="194"/>
      <c r="P10" s="194"/>
      <c r="Q10" s="194"/>
      <c r="R10" s="194"/>
      <c r="S10" s="194"/>
      <c r="T10" s="194" t="s">
        <v>17</v>
      </c>
      <c r="U10" s="194"/>
    </row>
    <row r="11" spans="1:28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6"/>
      <c r="M11" s="194" t="s">
        <v>18</v>
      </c>
      <c r="N11" s="194" t="s">
        <v>19</v>
      </c>
      <c r="O11" s="194"/>
      <c r="P11" s="194" t="s">
        <v>20</v>
      </c>
      <c r="Q11" s="194" t="s">
        <v>21</v>
      </c>
      <c r="R11" s="194" t="s">
        <v>22</v>
      </c>
      <c r="S11" s="194" t="s">
        <v>23</v>
      </c>
      <c r="T11" s="194"/>
      <c r="U11" s="194"/>
    </row>
    <row r="12" spans="1:28" ht="24" x14ac:dyDescent="0.3">
      <c r="A12" s="193"/>
      <c r="B12" s="88" t="s">
        <v>24</v>
      </c>
      <c r="C12" s="88" t="s">
        <v>25</v>
      </c>
      <c r="D12" s="88" t="s">
        <v>26</v>
      </c>
      <c r="E12" s="88" t="s">
        <v>27</v>
      </c>
      <c r="F12" s="194"/>
      <c r="G12" s="88" t="s">
        <v>24</v>
      </c>
      <c r="H12" s="88" t="s">
        <v>25</v>
      </c>
      <c r="I12" s="88" t="s">
        <v>26</v>
      </c>
      <c r="J12" s="88" t="s">
        <v>27</v>
      </c>
      <c r="K12" s="194"/>
      <c r="L12" s="196"/>
      <c r="M12" s="194"/>
      <c r="N12" s="100" t="s">
        <v>28</v>
      </c>
      <c r="O12" s="88" t="s">
        <v>29</v>
      </c>
      <c r="P12" s="194"/>
      <c r="Q12" s="194"/>
      <c r="R12" s="194"/>
      <c r="S12" s="194"/>
      <c r="T12" s="90" t="s">
        <v>30</v>
      </c>
      <c r="U12" s="88" t="s">
        <v>31</v>
      </c>
    </row>
    <row r="13" spans="1:28" s="5" customFormat="1" x14ac:dyDescent="0.3">
      <c r="A13" s="186" t="s">
        <v>32</v>
      </c>
      <c r="B13" s="48"/>
      <c r="C13" s="48"/>
      <c r="D13" s="48"/>
      <c r="E13" s="48"/>
      <c r="F13" s="60">
        <f t="shared" ref="F13:F17" si="0">+B13+C13+D13+E13</f>
        <v>0</v>
      </c>
      <c r="G13" s="68">
        <v>0</v>
      </c>
      <c r="H13" s="47">
        <v>0</v>
      </c>
      <c r="I13" s="48">
        <v>0</v>
      </c>
      <c r="J13" s="47"/>
      <c r="K13" s="69">
        <f t="shared" ref="K13:K17" si="1">SUM(G13:J13)</f>
        <v>0</v>
      </c>
      <c r="L13" s="63">
        <f t="shared" ref="L13:L17" si="2">F13-K13</f>
        <v>0</v>
      </c>
      <c r="M13" s="82"/>
      <c r="N13" s="103"/>
      <c r="O13" s="49"/>
      <c r="P13" s="83"/>
      <c r="Q13" s="83"/>
      <c r="R13" s="49"/>
      <c r="S13" s="60"/>
      <c r="T13" s="82"/>
      <c r="U13" s="50"/>
      <c r="Z13" s="92"/>
    </row>
    <row r="14" spans="1:28" s="5" customFormat="1" x14ac:dyDescent="0.3">
      <c r="A14" s="187"/>
      <c r="B14" s="16">
        <v>6640.22</v>
      </c>
      <c r="C14" s="16"/>
      <c r="D14" s="16"/>
      <c r="E14" s="16"/>
      <c r="F14" s="61">
        <f t="shared" si="0"/>
        <v>6640.22</v>
      </c>
      <c r="G14" s="70"/>
      <c r="H14" s="17"/>
      <c r="I14" s="16"/>
      <c r="J14" s="17"/>
      <c r="K14" s="71">
        <f t="shared" si="1"/>
        <v>0</v>
      </c>
      <c r="L14" s="64">
        <f t="shared" si="2"/>
        <v>6640.22</v>
      </c>
      <c r="M14" s="53"/>
      <c r="N14" s="104"/>
      <c r="O14" s="18"/>
      <c r="P14" s="18"/>
      <c r="Q14" s="18"/>
      <c r="R14" s="18"/>
      <c r="S14" s="61"/>
      <c r="T14" s="53"/>
      <c r="U14" s="39"/>
      <c r="Z14" s="92"/>
    </row>
    <row r="15" spans="1:28" s="5" customFormat="1" x14ac:dyDescent="0.3">
      <c r="A15" s="187"/>
      <c r="B15" s="16">
        <v>6640.22</v>
      </c>
      <c r="C15" s="16"/>
      <c r="D15" s="16"/>
      <c r="E15" s="16"/>
      <c r="F15" s="61">
        <f t="shared" si="0"/>
        <v>6640.22</v>
      </c>
      <c r="G15" s="70"/>
      <c r="H15" s="17"/>
      <c r="I15" s="16"/>
      <c r="J15" s="17"/>
      <c r="K15" s="71">
        <f t="shared" si="1"/>
        <v>0</v>
      </c>
      <c r="L15" s="64">
        <f t="shared" si="2"/>
        <v>6640.22</v>
      </c>
      <c r="M15" s="53"/>
      <c r="N15" s="104"/>
      <c r="O15" s="18"/>
      <c r="P15" s="18"/>
      <c r="Q15" s="18"/>
      <c r="R15" s="18"/>
      <c r="S15" s="61"/>
      <c r="T15" s="53"/>
      <c r="U15" s="39"/>
      <c r="Z15" s="92"/>
    </row>
    <row r="16" spans="1:28" s="5" customFormat="1" x14ac:dyDescent="0.3">
      <c r="A16" s="187"/>
      <c r="B16" s="16"/>
      <c r="C16" s="16"/>
      <c r="D16" s="16"/>
      <c r="E16" s="16"/>
      <c r="F16" s="61">
        <f t="shared" si="0"/>
        <v>0</v>
      </c>
      <c r="G16" s="70"/>
      <c r="H16" s="17"/>
      <c r="I16" s="16"/>
      <c r="J16" s="17"/>
      <c r="K16" s="71">
        <f t="shared" si="1"/>
        <v>0</v>
      </c>
      <c r="L16" s="64">
        <f t="shared" si="2"/>
        <v>0</v>
      </c>
      <c r="M16" s="53"/>
      <c r="N16" s="104"/>
      <c r="O16" s="18"/>
      <c r="P16" s="18"/>
      <c r="Q16" s="18"/>
      <c r="R16" s="18"/>
      <c r="S16" s="61"/>
      <c r="T16" s="53"/>
      <c r="U16" s="39"/>
      <c r="Z16" s="92"/>
      <c r="AA16" s="93"/>
      <c r="AB16" s="93"/>
    </row>
    <row r="17" spans="1:26" s="5" customFormat="1" x14ac:dyDescent="0.3">
      <c r="A17" s="188"/>
      <c r="B17" s="16"/>
      <c r="C17" s="16"/>
      <c r="D17" s="16"/>
      <c r="E17" s="16"/>
      <c r="F17" s="61">
        <f t="shared" si="0"/>
        <v>0</v>
      </c>
      <c r="G17" s="70"/>
      <c r="H17" s="17"/>
      <c r="I17" s="16"/>
      <c r="J17" s="17"/>
      <c r="K17" s="71">
        <f t="shared" si="1"/>
        <v>0</v>
      </c>
      <c r="L17" s="64">
        <f t="shared" si="2"/>
        <v>0</v>
      </c>
      <c r="M17" s="53"/>
      <c r="N17" s="104"/>
      <c r="O17" s="18"/>
      <c r="P17" s="18"/>
      <c r="Q17" s="18"/>
      <c r="R17" s="18"/>
      <c r="S17" s="61"/>
      <c r="T17" s="53"/>
      <c r="U17" s="39"/>
      <c r="Z17" s="92"/>
    </row>
    <row r="18" spans="1:26" s="130" customFormat="1" x14ac:dyDescent="0.3">
      <c r="A18" s="45" t="s">
        <v>33</v>
      </c>
      <c r="B18" s="122">
        <f>+B13+B17+B14+B15</f>
        <v>13280.44</v>
      </c>
      <c r="C18" s="122">
        <f t="shared" ref="C18:K18" si="3">+C13+C17</f>
        <v>0</v>
      </c>
      <c r="D18" s="122">
        <f t="shared" si="3"/>
        <v>0</v>
      </c>
      <c r="E18" s="122">
        <f t="shared" si="3"/>
        <v>0</v>
      </c>
      <c r="F18" s="119">
        <f>+F13+F17+F14+F15</f>
        <v>13280.44</v>
      </c>
      <c r="G18" s="120">
        <f t="shared" si="3"/>
        <v>0</v>
      </c>
      <c r="H18" s="121">
        <f t="shared" si="3"/>
        <v>0</v>
      </c>
      <c r="I18" s="122">
        <f t="shared" si="3"/>
        <v>0</v>
      </c>
      <c r="J18" s="121">
        <f t="shared" si="3"/>
        <v>0</v>
      </c>
      <c r="K18" s="119">
        <f t="shared" si="3"/>
        <v>0</v>
      </c>
      <c r="L18" s="136">
        <f>+L13+L17+L14+L15</f>
        <v>13280.44</v>
      </c>
      <c r="M18" s="124"/>
      <c r="N18" s="126"/>
      <c r="O18" s="125"/>
      <c r="P18" s="125"/>
      <c r="Q18" s="125"/>
      <c r="R18" s="125"/>
      <c r="S18" s="127">
        <f>+S13+S17</f>
        <v>0</v>
      </c>
      <c r="T18" s="128"/>
      <c r="U18" s="142"/>
      <c r="Z18" s="131"/>
    </row>
    <row r="19" spans="1:26" s="5" customFormat="1" x14ac:dyDescent="0.3">
      <c r="A19" s="186" t="s">
        <v>34</v>
      </c>
      <c r="B19" s="46"/>
      <c r="C19" s="46"/>
      <c r="D19" s="46"/>
      <c r="E19" s="46"/>
      <c r="F19" s="60">
        <f t="shared" ref="F19:F23" si="4">+B19+C19+D19+E19</f>
        <v>0</v>
      </c>
      <c r="G19" s="68"/>
      <c r="H19" s="47"/>
      <c r="I19" s="48"/>
      <c r="J19" s="47"/>
      <c r="K19" s="60">
        <f t="shared" ref="K19:K23" si="5">SUM(G19:J19)</f>
        <v>0</v>
      </c>
      <c r="L19" s="66">
        <f t="shared" ref="L19:L23" si="6">F19-K19</f>
        <v>0</v>
      </c>
      <c r="M19" s="52"/>
      <c r="N19" s="103"/>
      <c r="O19" s="49"/>
      <c r="P19" s="49"/>
      <c r="Q19" s="49"/>
      <c r="R19" s="49"/>
      <c r="S19" s="57"/>
      <c r="T19" s="52"/>
      <c r="U19" s="50"/>
      <c r="Z19" s="92"/>
    </row>
    <row r="20" spans="1:26" s="5" customFormat="1" x14ac:dyDescent="0.3">
      <c r="A20" s="187"/>
      <c r="B20" s="21">
        <v>6640.22</v>
      </c>
      <c r="C20" s="21"/>
      <c r="D20" s="21"/>
      <c r="E20" s="21"/>
      <c r="F20" s="61">
        <f t="shared" si="4"/>
        <v>6640.22</v>
      </c>
      <c r="G20" s="70"/>
      <c r="H20" s="17"/>
      <c r="I20" s="16"/>
      <c r="J20" s="17"/>
      <c r="K20" s="61">
        <f t="shared" si="5"/>
        <v>0</v>
      </c>
      <c r="L20" s="64">
        <f t="shared" si="6"/>
        <v>6640.22</v>
      </c>
      <c r="M20" s="53"/>
      <c r="N20" s="104"/>
      <c r="O20" s="18"/>
      <c r="P20" s="18"/>
      <c r="Q20" s="18"/>
      <c r="R20" s="18"/>
      <c r="S20" s="51"/>
      <c r="T20" s="53"/>
      <c r="U20" s="39"/>
      <c r="Z20" s="92"/>
    </row>
    <row r="21" spans="1:26" s="5" customFormat="1" x14ac:dyDescent="0.3">
      <c r="A21" s="187"/>
      <c r="B21" s="21">
        <v>6640.22</v>
      </c>
      <c r="C21" s="21"/>
      <c r="D21" s="21"/>
      <c r="E21" s="21"/>
      <c r="F21" s="61">
        <f t="shared" si="4"/>
        <v>6640.22</v>
      </c>
      <c r="G21" s="70"/>
      <c r="H21" s="17"/>
      <c r="I21" s="16"/>
      <c r="J21" s="17"/>
      <c r="K21" s="61">
        <f t="shared" si="5"/>
        <v>0</v>
      </c>
      <c r="L21" s="64">
        <f t="shared" si="6"/>
        <v>6640.22</v>
      </c>
      <c r="M21" s="84">
        <v>44628</v>
      </c>
      <c r="N21" s="104" t="s">
        <v>52</v>
      </c>
      <c r="O21" s="18"/>
      <c r="P21" s="156" t="s">
        <v>53</v>
      </c>
      <c r="Q21" s="156" t="s">
        <v>54</v>
      </c>
      <c r="R21" s="18" t="s">
        <v>84</v>
      </c>
      <c r="S21" s="51">
        <v>5837.04</v>
      </c>
      <c r="T21" s="84">
        <v>44628</v>
      </c>
      <c r="U21" s="39" t="s">
        <v>83</v>
      </c>
      <c r="Z21" s="92"/>
    </row>
    <row r="22" spans="1:26" s="5" customFormat="1" x14ac:dyDescent="0.3">
      <c r="A22" s="187"/>
      <c r="B22" s="21"/>
      <c r="C22" s="21"/>
      <c r="D22" s="21"/>
      <c r="E22" s="21"/>
      <c r="F22" s="61">
        <f t="shared" si="4"/>
        <v>0</v>
      </c>
      <c r="G22" s="70"/>
      <c r="H22" s="17"/>
      <c r="I22" s="16"/>
      <c r="J22" s="17"/>
      <c r="K22" s="61">
        <f t="shared" si="5"/>
        <v>0</v>
      </c>
      <c r="L22" s="64">
        <f t="shared" si="6"/>
        <v>0</v>
      </c>
      <c r="M22" s="53"/>
      <c r="N22" s="104"/>
      <c r="O22" s="18"/>
      <c r="P22" s="18"/>
      <c r="Q22" s="18"/>
      <c r="R22" s="18"/>
      <c r="S22" s="51"/>
      <c r="T22" s="53"/>
      <c r="U22" s="39"/>
      <c r="Z22" s="92"/>
    </row>
    <row r="23" spans="1:26" s="5" customFormat="1" x14ac:dyDescent="0.3">
      <c r="A23" s="188"/>
      <c r="B23" s="21"/>
      <c r="C23" s="21"/>
      <c r="D23" s="21"/>
      <c r="E23" s="21"/>
      <c r="F23" s="61">
        <f t="shared" si="4"/>
        <v>0</v>
      </c>
      <c r="G23" s="70"/>
      <c r="H23" s="17"/>
      <c r="I23" s="16"/>
      <c r="J23" s="17"/>
      <c r="K23" s="61">
        <f t="shared" si="5"/>
        <v>0</v>
      </c>
      <c r="L23" s="64">
        <f t="shared" si="6"/>
        <v>0</v>
      </c>
      <c r="M23" s="53"/>
      <c r="N23" s="104"/>
      <c r="O23" s="18"/>
      <c r="P23" s="18"/>
      <c r="Q23" s="18"/>
      <c r="R23" s="18"/>
      <c r="S23" s="51"/>
      <c r="T23" s="53"/>
      <c r="U23" s="39"/>
      <c r="Z23" s="92"/>
    </row>
    <row r="24" spans="1:26" s="130" customFormat="1" x14ac:dyDescent="0.3">
      <c r="A24" s="41" t="s">
        <v>33</v>
      </c>
      <c r="B24" s="132">
        <f>+B19+B23+B20+B21</f>
        <v>13280.44</v>
      </c>
      <c r="C24" s="132">
        <f t="shared" ref="C24:K24" si="7">+C19+C23</f>
        <v>0</v>
      </c>
      <c r="D24" s="132">
        <f t="shared" si="7"/>
        <v>0</v>
      </c>
      <c r="E24" s="132">
        <f t="shared" si="7"/>
        <v>0</v>
      </c>
      <c r="F24" s="127">
        <f>+F19+F23+F20+F21</f>
        <v>13280.44</v>
      </c>
      <c r="G24" s="120">
        <f t="shared" si="7"/>
        <v>0</v>
      </c>
      <c r="H24" s="121">
        <f t="shared" si="7"/>
        <v>0</v>
      </c>
      <c r="I24" s="122">
        <f t="shared" si="7"/>
        <v>0</v>
      </c>
      <c r="J24" s="121">
        <f t="shared" si="7"/>
        <v>0</v>
      </c>
      <c r="K24" s="119">
        <f t="shared" si="7"/>
        <v>0</v>
      </c>
      <c r="L24" s="136">
        <f>+L19+L23+L20+L21</f>
        <v>13280.44</v>
      </c>
      <c r="M24" s="124"/>
      <c r="N24" s="126"/>
      <c r="O24" s="125"/>
      <c r="P24" s="125"/>
      <c r="Q24" s="125"/>
      <c r="R24" s="125"/>
      <c r="S24" s="139">
        <f>+S19+S23+S22+S21</f>
        <v>5837.04</v>
      </c>
      <c r="T24" s="124"/>
      <c r="U24" s="145"/>
      <c r="Z24" s="131"/>
    </row>
    <row r="25" spans="1:26" s="5" customFormat="1" x14ac:dyDescent="0.3">
      <c r="A25" s="187" t="s">
        <v>35</v>
      </c>
      <c r="B25" s="27"/>
      <c r="C25" s="27"/>
      <c r="D25" s="27"/>
      <c r="E25" s="27"/>
      <c r="F25" s="74">
        <f t="shared" ref="F25:F29" si="8">+B25+C25+D25+E25</f>
        <v>0</v>
      </c>
      <c r="G25" s="68"/>
      <c r="H25" s="47"/>
      <c r="I25" s="48"/>
      <c r="J25" s="47"/>
      <c r="K25" s="60">
        <f t="shared" ref="K25:K29" si="9">SUM(G25:J25)</f>
        <v>0</v>
      </c>
      <c r="L25" s="67">
        <f t="shared" ref="L25:L29" si="10">F25-K25</f>
        <v>0</v>
      </c>
      <c r="M25" s="52"/>
      <c r="N25" s="103"/>
      <c r="O25" s="49"/>
      <c r="P25" s="49"/>
      <c r="Q25" s="49"/>
      <c r="R25" s="49"/>
      <c r="S25" s="60"/>
      <c r="T25" s="55"/>
      <c r="U25" s="38"/>
      <c r="Z25" s="92"/>
    </row>
    <row r="26" spans="1:26" s="5" customFormat="1" x14ac:dyDescent="0.3">
      <c r="A26" s="187"/>
      <c r="B26" s="21">
        <v>6640.22</v>
      </c>
      <c r="C26" s="21"/>
      <c r="D26" s="21"/>
      <c r="E26" s="21"/>
      <c r="F26" s="61">
        <f t="shared" si="8"/>
        <v>6640.22</v>
      </c>
      <c r="G26" s="75"/>
      <c r="H26" s="22"/>
      <c r="I26" s="23"/>
      <c r="J26" s="22"/>
      <c r="K26" s="61">
        <f t="shared" si="9"/>
        <v>0</v>
      </c>
      <c r="L26" s="64">
        <f t="shared" si="10"/>
        <v>6640.22</v>
      </c>
      <c r="M26" s="53"/>
      <c r="N26" s="104"/>
      <c r="O26" s="18"/>
      <c r="P26" s="18"/>
      <c r="Q26" s="18"/>
      <c r="R26" s="18"/>
      <c r="S26" s="61"/>
      <c r="T26" s="53"/>
      <c r="U26" s="39"/>
      <c r="Z26" s="92"/>
    </row>
    <row r="27" spans="1:26" s="5" customFormat="1" x14ac:dyDescent="0.3">
      <c r="A27" s="187"/>
      <c r="B27" s="21">
        <v>6640.22</v>
      </c>
      <c r="C27" s="21"/>
      <c r="D27" s="21"/>
      <c r="E27" s="21"/>
      <c r="F27" s="61">
        <f t="shared" si="8"/>
        <v>6640.22</v>
      </c>
      <c r="G27" s="75"/>
      <c r="H27" s="22"/>
      <c r="I27" s="23"/>
      <c r="J27" s="22"/>
      <c r="K27" s="61">
        <f t="shared" si="9"/>
        <v>0</v>
      </c>
      <c r="L27" s="64">
        <f t="shared" si="10"/>
        <v>6640.22</v>
      </c>
      <c r="M27" s="53"/>
      <c r="N27" s="104"/>
      <c r="O27" s="18"/>
      <c r="P27" s="18"/>
      <c r="Q27" s="18"/>
      <c r="R27" s="18"/>
      <c r="S27" s="61"/>
      <c r="T27" s="53"/>
      <c r="U27" s="39"/>
      <c r="Z27" s="92"/>
    </row>
    <row r="28" spans="1:26" s="5" customFormat="1" x14ac:dyDescent="0.3">
      <c r="A28" s="187"/>
      <c r="B28" s="21"/>
      <c r="C28" s="21"/>
      <c r="D28" s="21"/>
      <c r="E28" s="21"/>
      <c r="F28" s="61">
        <f t="shared" si="8"/>
        <v>0</v>
      </c>
      <c r="G28" s="75"/>
      <c r="H28" s="22"/>
      <c r="I28" s="23"/>
      <c r="J28" s="22"/>
      <c r="K28" s="61">
        <f t="shared" si="9"/>
        <v>0</v>
      </c>
      <c r="L28" s="64">
        <f t="shared" si="10"/>
        <v>0</v>
      </c>
      <c r="M28" s="53"/>
      <c r="N28" s="104"/>
      <c r="O28" s="18"/>
      <c r="P28" s="18"/>
      <c r="Q28" s="18"/>
      <c r="R28" s="18"/>
      <c r="S28" s="61"/>
      <c r="T28" s="53"/>
      <c r="U28" s="39"/>
      <c r="Z28" s="92"/>
    </row>
    <row r="29" spans="1:26" s="5" customFormat="1" x14ac:dyDescent="0.3">
      <c r="A29" s="188"/>
      <c r="B29" s="21">
        <f>SUM(B25)</f>
        <v>0</v>
      </c>
      <c r="C29" s="21"/>
      <c r="D29" s="21"/>
      <c r="E29" s="21"/>
      <c r="F29" s="61">
        <f t="shared" si="8"/>
        <v>0</v>
      </c>
      <c r="G29" s="75"/>
      <c r="H29" s="22"/>
      <c r="I29" s="23"/>
      <c r="J29" s="22"/>
      <c r="K29" s="61">
        <f t="shared" si="9"/>
        <v>0</v>
      </c>
      <c r="L29" s="64">
        <f t="shared" si="10"/>
        <v>0</v>
      </c>
      <c r="M29" s="53"/>
      <c r="N29" s="104"/>
      <c r="O29" s="18"/>
      <c r="P29" s="18"/>
      <c r="Q29" s="18"/>
      <c r="R29" s="18"/>
      <c r="S29" s="61"/>
      <c r="T29" s="53"/>
      <c r="U29" s="39"/>
      <c r="Z29" s="92"/>
    </row>
    <row r="30" spans="1:26" s="130" customFormat="1" x14ac:dyDescent="0.3">
      <c r="A30" s="45" t="s">
        <v>33</v>
      </c>
      <c r="B30" s="118">
        <f>+B25+B29+B26+B27</f>
        <v>13280.44</v>
      </c>
      <c r="C30" s="118">
        <f t="shared" ref="C30:K30" si="11">+C25+C29</f>
        <v>0</v>
      </c>
      <c r="D30" s="118">
        <f t="shared" si="11"/>
        <v>0</v>
      </c>
      <c r="E30" s="118">
        <f t="shared" si="11"/>
        <v>0</v>
      </c>
      <c r="F30" s="119">
        <f>+F25+F29+F26+F27</f>
        <v>13280.44</v>
      </c>
      <c r="G30" s="120">
        <f t="shared" si="11"/>
        <v>0</v>
      </c>
      <c r="H30" s="121">
        <f t="shared" si="11"/>
        <v>0</v>
      </c>
      <c r="I30" s="122">
        <f t="shared" si="11"/>
        <v>0</v>
      </c>
      <c r="J30" s="121">
        <f t="shared" si="11"/>
        <v>0</v>
      </c>
      <c r="K30" s="119">
        <f t="shared" si="11"/>
        <v>0</v>
      </c>
      <c r="L30" s="123">
        <f>+L25+L29+L26+L27</f>
        <v>13280.44</v>
      </c>
      <c r="M30" s="124"/>
      <c r="N30" s="126"/>
      <c r="O30" s="125"/>
      <c r="P30" s="125"/>
      <c r="Q30" s="125"/>
      <c r="R30" s="125"/>
      <c r="S30" s="127">
        <f>+S25+S29</f>
        <v>0</v>
      </c>
      <c r="T30" s="128"/>
      <c r="U30" s="142"/>
      <c r="Z30" s="131"/>
    </row>
    <row r="31" spans="1:26" s="5" customFormat="1" x14ac:dyDescent="0.3">
      <c r="A31" s="186" t="s">
        <v>36</v>
      </c>
      <c r="B31" s="46"/>
      <c r="C31" s="46"/>
      <c r="D31" s="46"/>
      <c r="E31" s="46"/>
      <c r="F31" s="60">
        <f t="shared" ref="F31:F35" si="12">+B31+C31+D31+E31</f>
        <v>0</v>
      </c>
      <c r="G31" s="77"/>
      <c r="H31" s="78"/>
      <c r="I31" s="79"/>
      <c r="J31" s="78"/>
      <c r="K31" s="60">
        <f t="shared" ref="K31:K35" si="13">SUM(G31:J31)</f>
        <v>0</v>
      </c>
      <c r="L31" s="66">
        <f t="shared" ref="L31:L35" si="14">F31-K31</f>
        <v>0</v>
      </c>
      <c r="M31" s="52"/>
      <c r="N31" s="103"/>
      <c r="O31" s="49"/>
      <c r="P31" s="49"/>
      <c r="Q31" s="49"/>
      <c r="R31" s="49"/>
      <c r="S31" s="60"/>
      <c r="T31" s="52"/>
      <c r="U31" s="50"/>
      <c r="Z31" s="92"/>
    </row>
    <row r="32" spans="1:26" s="5" customFormat="1" x14ac:dyDescent="0.3">
      <c r="A32" s="187"/>
      <c r="B32" s="21">
        <v>6640.22</v>
      </c>
      <c r="C32" s="21"/>
      <c r="D32" s="21"/>
      <c r="E32" s="21"/>
      <c r="F32" s="61">
        <f t="shared" si="12"/>
        <v>6640.22</v>
      </c>
      <c r="G32" s="75"/>
      <c r="H32" s="22"/>
      <c r="I32" s="23"/>
      <c r="J32" s="22"/>
      <c r="K32" s="61">
        <f t="shared" si="13"/>
        <v>0</v>
      </c>
      <c r="L32" s="64">
        <f t="shared" si="14"/>
        <v>6640.22</v>
      </c>
      <c r="M32" s="53"/>
      <c r="N32" s="104"/>
      <c r="O32" s="18"/>
      <c r="P32" s="18"/>
      <c r="Q32" s="18"/>
      <c r="R32" s="18"/>
      <c r="S32" s="61"/>
      <c r="T32" s="53"/>
      <c r="U32" s="39"/>
      <c r="Z32" s="92"/>
    </row>
    <row r="33" spans="1:26" s="5" customFormat="1" x14ac:dyDescent="0.3">
      <c r="A33" s="187"/>
      <c r="B33" s="21">
        <v>6640.22</v>
      </c>
      <c r="C33" s="21"/>
      <c r="D33" s="21"/>
      <c r="E33" s="21"/>
      <c r="F33" s="61">
        <f t="shared" si="12"/>
        <v>6640.22</v>
      </c>
      <c r="G33" s="75"/>
      <c r="H33" s="22"/>
      <c r="I33" s="23"/>
      <c r="J33" s="22"/>
      <c r="K33" s="61">
        <f t="shared" si="13"/>
        <v>0</v>
      </c>
      <c r="L33" s="64">
        <f t="shared" si="14"/>
        <v>6640.22</v>
      </c>
      <c r="M33" s="53"/>
      <c r="N33" s="104"/>
      <c r="O33" s="18"/>
      <c r="P33" s="18"/>
      <c r="Q33" s="18"/>
      <c r="R33" s="18"/>
      <c r="S33" s="61"/>
      <c r="T33" s="53"/>
      <c r="U33" s="39"/>
      <c r="Z33" s="92"/>
    </row>
    <row r="34" spans="1:26" s="5" customFormat="1" x14ac:dyDescent="0.3">
      <c r="A34" s="187"/>
      <c r="B34" s="21"/>
      <c r="C34" s="21"/>
      <c r="D34" s="21"/>
      <c r="E34" s="21"/>
      <c r="F34" s="61">
        <f t="shared" si="12"/>
        <v>0</v>
      </c>
      <c r="G34" s="75"/>
      <c r="H34" s="22"/>
      <c r="I34" s="23"/>
      <c r="J34" s="22"/>
      <c r="K34" s="61">
        <f t="shared" si="13"/>
        <v>0</v>
      </c>
      <c r="L34" s="64">
        <f t="shared" si="14"/>
        <v>0</v>
      </c>
      <c r="M34" s="53"/>
      <c r="N34" s="153"/>
      <c r="O34" s="18"/>
      <c r="P34" s="18"/>
      <c r="Q34" s="18"/>
      <c r="R34" s="18"/>
      <c r="S34" s="61"/>
      <c r="T34" s="53"/>
      <c r="U34" s="39"/>
      <c r="Z34" s="92"/>
    </row>
    <row r="35" spans="1:26" s="5" customFormat="1" x14ac:dyDescent="0.3">
      <c r="A35" s="188"/>
      <c r="B35" s="21"/>
      <c r="C35" s="21"/>
      <c r="D35" s="21"/>
      <c r="E35" s="21"/>
      <c r="F35" s="61">
        <f t="shared" si="12"/>
        <v>0</v>
      </c>
      <c r="G35" s="75"/>
      <c r="H35" s="22"/>
      <c r="I35" s="23"/>
      <c r="J35" s="22"/>
      <c r="K35" s="61">
        <f t="shared" si="13"/>
        <v>0</v>
      </c>
      <c r="L35" s="64">
        <f t="shared" si="14"/>
        <v>0</v>
      </c>
      <c r="M35" s="53"/>
      <c r="N35" s="104"/>
      <c r="O35" s="18"/>
      <c r="P35" s="18"/>
      <c r="Q35" s="18"/>
      <c r="R35" s="18"/>
      <c r="S35" s="61"/>
      <c r="T35" s="53"/>
      <c r="U35" s="39"/>
      <c r="Z35" s="92"/>
    </row>
    <row r="36" spans="1:26" s="130" customFormat="1" x14ac:dyDescent="0.3">
      <c r="A36" s="41" t="s">
        <v>33</v>
      </c>
      <c r="B36" s="132">
        <f>+B31+B35+B32+B33</f>
        <v>13280.44</v>
      </c>
      <c r="C36" s="132">
        <f>+C31+C35</f>
        <v>0</v>
      </c>
      <c r="D36" s="132">
        <f>+D31+D35</f>
        <v>0</v>
      </c>
      <c r="E36" s="132">
        <f>+E31+E35</f>
        <v>0</v>
      </c>
      <c r="F36" s="127">
        <f>+F31+F35+F32+F33</f>
        <v>13280.44</v>
      </c>
      <c r="G36" s="133">
        <f>+G35+G31</f>
        <v>0</v>
      </c>
      <c r="H36" s="134">
        <f>+H35+H31</f>
        <v>0</v>
      </c>
      <c r="I36" s="135">
        <f>+I35+I31</f>
        <v>0</v>
      </c>
      <c r="J36" s="134">
        <f>+J35+J31</f>
        <v>0</v>
      </c>
      <c r="K36" s="127">
        <f>+K35+K31</f>
        <v>0</v>
      </c>
      <c r="L36" s="136">
        <f>+L31+L35+L32+L33</f>
        <v>13280.44</v>
      </c>
      <c r="M36" s="124"/>
      <c r="N36" s="126"/>
      <c r="O36" s="125"/>
      <c r="P36" s="125"/>
      <c r="Q36" s="125"/>
      <c r="R36" s="125"/>
      <c r="S36" s="127">
        <f>+S31+S35</f>
        <v>0</v>
      </c>
      <c r="T36" s="124"/>
      <c r="U36" s="145"/>
      <c r="Z36" s="131"/>
    </row>
    <row r="37" spans="1:26" s="5" customFormat="1" x14ac:dyDescent="0.3">
      <c r="A37" s="187" t="s">
        <v>37</v>
      </c>
      <c r="B37" s="24"/>
      <c r="C37" s="27"/>
      <c r="D37" s="27"/>
      <c r="E37" s="27"/>
      <c r="F37" s="74">
        <f t="shared" ref="F37:F41" si="15">+B37+C37+D37+E37</f>
        <v>0</v>
      </c>
      <c r="G37" s="76"/>
      <c r="H37" s="25"/>
      <c r="I37" s="26"/>
      <c r="J37" s="25"/>
      <c r="K37" s="74">
        <f t="shared" ref="K37:K41" si="16">SUM(G37:J37)</f>
        <v>0</v>
      </c>
      <c r="L37" s="67">
        <f t="shared" ref="L37:L41" si="17">F37-K37</f>
        <v>0</v>
      </c>
      <c r="M37" s="52"/>
      <c r="N37" s="103"/>
      <c r="O37" s="49"/>
      <c r="P37" s="49"/>
      <c r="Q37" s="49"/>
      <c r="R37" s="49"/>
      <c r="S37" s="60"/>
      <c r="T37" s="55"/>
      <c r="U37" s="38"/>
      <c r="Z37" s="92"/>
    </row>
    <row r="38" spans="1:26" s="5" customFormat="1" x14ac:dyDescent="0.3">
      <c r="A38" s="187"/>
      <c r="B38" s="21">
        <v>6931.63</v>
      </c>
      <c r="C38" s="21"/>
      <c r="D38" s="21"/>
      <c r="E38" s="21"/>
      <c r="F38" s="61">
        <f t="shared" si="15"/>
        <v>6931.63</v>
      </c>
      <c r="G38" s="75"/>
      <c r="H38" s="22"/>
      <c r="I38" s="23"/>
      <c r="J38" s="22"/>
      <c r="K38" s="61">
        <f t="shared" si="16"/>
        <v>0</v>
      </c>
      <c r="L38" s="64">
        <f t="shared" si="17"/>
        <v>6931.63</v>
      </c>
      <c r="M38" s="84">
        <v>44714</v>
      </c>
      <c r="N38" s="104" t="s">
        <v>52</v>
      </c>
      <c r="O38" s="18"/>
      <c r="P38" s="156" t="s">
        <v>53</v>
      </c>
      <c r="Q38" s="156" t="s">
        <v>54</v>
      </c>
      <c r="R38" s="18" t="s">
        <v>87</v>
      </c>
      <c r="S38" s="61">
        <v>1165.6400000000001</v>
      </c>
      <c r="T38" s="84">
        <v>44714</v>
      </c>
      <c r="U38" s="39" t="s">
        <v>86</v>
      </c>
      <c r="Z38" s="92"/>
    </row>
    <row r="39" spans="1:26" s="5" customFormat="1" x14ac:dyDescent="0.3">
      <c r="A39" s="187"/>
      <c r="B39" s="21">
        <v>6931.63</v>
      </c>
      <c r="C39" s="21"/>
      <c r="D39" s="21"/>
      <c r="E39" s="21"/>
      <c r="F39" s="61">
        <f t="shared" si="15"/>
        <v>6931.63</v>
      </c>
      <c r="G39" s="75"/>
      <c r="H39" s="22"/>
      <c r="I39" s="23"/>
      <c r="J39" s="22"/>
      <c r="K39" s="61">
        <f t="shared" si="16"/>
        <v>0</v>
      </c>
      <c r="L39" s="64">
        <f t="shared" si="17"/>
        <v>6931.63</v>
      </c>
      <c r="M39" s="84">
        <v>44714</v>
      </c>
      <c r="N39" s="104" t="s">
        <v>52</v>
      </c>
      <c r="O39" s="18"/>
      <c r="P39" s="156" t="s">
        <v>53</v>
      </c>
      <c r="Q39" s="156" t="s">
        <v>54</v>
      </c>
      <c r="R39" s="18"/>
      <c r="S39" s="61">
        <v>66985.02</v>
      </c>
      <c r="T39" s="84">
        <v>44714</v>
      </c>
      <c r="U39" s="39" t="s">
        <v>85</v>
      </c>
      <c r="Z39" s="92"/>
    </row>
    <row r="40" spans="1:26" s="5" customFormat="1" x14ac:dyDescent="0.3">
      <c r="A40" s="187"/>
      <c r="B40" s="21"/>
      <c r="C40" s="21"/>
      <c r="D40" s="21"/>
      <c r="E40" s="21"/>
      <c r="F40" s="61">
        <f t="shared" si="15"/>
        <v>0</v>
      </c>
      <c r="G40" s="75"/>
      <c r="H40" s="22"/>
      <c r="I40" s="23"/>
      <c r="J40" s="22"/>
      <c r="K40" s="61">
        <f t="shared" si="16"/>
        <v>0</v>
      </c>
      <c r="L40" s="64">
        <f t="shared" si="17"/>
        <v>0</v>
      </c>
      <c r="M40" s="53"/>
      <c r="N40" s="104"/>
      <c r="O40" s="18"/>
      <c r="P40" s="18"/>
      <c r="Q40" s="18"/>
      <c r="R40" s="18"/>
      <c r="S40" s="61"/>
      <c r="T40" s="53"/>
      <c r="U40" s="39"/>
      <c r="Z40" s="92"/>
    </row>
    <row r="41" spans="1:26" s="5" customFormat="1" x14ac:dyDescent="0.3">
      <c r="A41" s="188"/>
      <c r="B41" s="21"/>
      <c r="C41" s="21"/>
      <c r="D41" s="21"/>
      <c r="E41" s="21"/>
      <c r="F41" s="61">
        <f t="shared" si="15"/>
        <v>0</v>
      </c>
      <c r="G41" s="75"/>
      <c r="H41" s="22"/>
      <c r="I41" s="23"/>
      <c r="J41" s="22"/>
      <c r="K41" s="61">
        <f t="shared" si="16"/>
        <v>0</v>
      </c>
      <c r="L41" s="64">
        <f t="shared" si="17"/>
        <v>0</v>
      </c>
      <c r="M41" s="53"/>
      <c r="N41" s="104"/>
      <c r="O41" s="18"/>
      <c r="P41" s="18"/>
      <c r="Q41" s="18"/>
      <c r="R41" s="18"/>
      <c r="S41" s="61"/>
      <c r="T41" s="53"/>
      <c r="U41" s="39"/>
      <c r="Z41" s="92"/>
    </row>
    <row r="42" spans="1:26" s="130" customFormat="1" x14ac:dyDescent="0.3">
      <c r="A42" s="45" t="s">
        <v>33</v>
      </c>
      <c r="B42" s="118">
        <f>+B37+B41+B38+B39</f>
        <v>13863.26</v>
      </c>
      <c r="C42" s="118">
        <f t="shared" ref="C42:K42" si="18">+C37+C41</f>
        <v>0</v>
      </c>
      <c r="D42" s="118">
        <f t="shared" si="18"/>
        <v>0</v>
      </c>
      <c r="E42" s="118">
        <f t="shared" si="18"/>
        <v>0</v>
      </c>
      <c r="F42" s="119">
        <f>+F37+F41+F38+F39</f>
        <v>13863.26</v>
      </c>
      <c r="G42" s="133">
        <f t="shared" si="18"/>
        <v>0</v>
      </c>
      <c r="H42" s="134">
        <f t="shared" si="18"/>
        <v>0</v>
      </c>
      <c r="I42" s="135">
        <f t="shared" si="18"/>
        <v>0</v>
      </c>
      <c r="J42" s="134">
        <f t="shared" si="18"/>
        <v>0</v>
      </c>
      <c r="K42" s="127">
        <f t="shared" si="18"/>
        <v>0</v>
      </c>
      <c r="L42" s="123">
        <f>+L37+L41+L38+L39</f>
        <v>13863.26</v>
      </c>
      <c r="M42" s="124"/>
      <c r="N42" s="126"/>
      <c r="O42" s="125"/>
      <c r="P42" s="125"/>
      <c r="Q42" s="125"/>
      <c r="R42" s="125"/>
      <c r="S42" s="127">
        <f>+S37+S41+S38+S39</f>
        <v>68150.66</v>
      </c>
      <c r="T42" s="128"/>
      <c r="U42" s="142"/>
      <c r="Z42" s="131"/>
    </row>
    <row r="43" spans="1:26" s="5" customFormat="1" x14ac:dyDescent="0.3">
      <c r="A43" s="186" t="s">
        <v>38</v>
      </c>
      <c r="B43" s="46"/>
      <c r="C43" s="46"/>
      <c r="D43" s="46"/>
      <c r="E43" s="46"/>
      <c r="F43" s="60">
        <f t="shared" ref="F43:F48" si="19">+B43+C43+D43+E43</f>
        <v>0</v>
      </c>
      <c r="G43" s="76"/>
      <c r="H43" s="25"/>
      <c r="I43" s="26"/>
      <c r="J43" s="25"/>
      <c r="K43" s="74">
        <f t="shared" ref="K43:K48" si="20">SUM(G43:J43)</f>
        <v>0</v>
      </c>
      <c r="L43" s="66">
        <f t="shared" ref="L43:L48" si="21">F43-K43</f>
        <v>0</v>
      </c>
      <c r="M43" s="52"/>
      <c r="N43" s="103"/>
      <c r="O43" s="49"/>
      <c r="P43" s="49"/>
      <c r="Q43" s="49"/>
      <c r="R43" s="49"/>
      <c r="S43" s="60"/>
      <c r="T43" s="52"/>
      <c r="U43" s="50"/>
      <c r="Z43" s="92"/>
    </row>
    <row r="44" spans="1:26" s="5" customFormat="1" x14ac:dyDescent="0.3">
      <c r="A44" s="187"/>
      <c r="B44" s="21">
        <v>6644.91</v>
      </c>
      <c r="C44" s="21"/>
      <c r="D44" s="21"/>
      <c r="E44" s="21"/>
      <c r="F44" s="61">
        <f t="shared" si="19"/>
        <v>6644.91</v>
      </c>
      <c r="G44" s="75"/>
      <c r="H44" s="22"/>
      <c r="I44" s="23"/>
      <c r="J44" s="22"/>
      <c r="K44" s="61">
        <f t="shared" si="20"/>
        <v>0</v>
      </c>
      <c r="L44" s="64">
        <f t="shared" si="21"/>
        <v>6644.91</v>
      </c>
      <c r="M44" s="53"/>
      <c r="N44" s="104"/>
      <c r="O44" s="18"/>
      <c r="P44" s="18"/>
      <c r="Q44" s="18"/>
      <c r="R44" s="18"/>
      <c r="S44" s="61"/>
      <c r="T44" s="53"/>
      <c r="U44" s="39"/>
      <c r="Z44" s="92"/>
    </row>
    <row r="45" spans="1:26" s="5" customFormat="1" x14ac:dyDescent="0.3">
      <c r="A45" s="187"/>
      <c r="B45" s="21">
        <v>6644.91</v>
      </c>
      <c r="C45" s="21"/>
      <c r="D45" s="21"/>
      <c r="E45" s="21"/>
      <c r="F45" s="61">
        <f t="shared" si="19"/>
        <v>6644.91</v>
      </c>
      <c r="G45" s="75"/>
      <c r="H45" s="22"/>
      <c r="I45" s="23"/>
      <c r="J45" s="22"/>
      <c r="K45" s="61">
        <f t="shared" si="20"/>
        <v>0</v>
      </c>
      <c r="L45" s="64">
        <f t="shared" si="21"/>
        <v>6644.91</v>
      </c>
      <c r="M45" s="53"/>
      <c r="N45" s="104"/>
      <c r="O45" s="18"/>
      <c r="P45" s="18"/>
      <c r="Q45" s="18"/>
      <c r="R45" s="18"/>
      <c r="S45" s="61"/>
      <c r="T45" s="53"/>
      <c r="U45" s="39"/>
      <c r="Z45" s="92"/>
    </row>
    <row r="46" spans="1:26" s="5" customFormat="1" x14ac:dyDescent="0.3">
      <c r="A46" s="187"/>
      <c r="B46" s="21"/>
      <c r="C46" s="21"/>
      <c r="D46" s="21"/>
      <c r="E46" s="21"/>
      <c r="F46" s="61">
        <f t="shared" si="19"/>
        <v>0</v>
      </c>
      <c r="G46" s="75"/>
      <c r="H46" s="22"/>
      <c r="I46" s="23"/>
      <c r="J46" s="22"/>
      <c r="K46" s="61">
        <f t="shared" si="20"/>
        <v>0</v>
      </c>
      <c r="L46" s="64">
        <f t="shared" si="21"/>
        <v>0</v>
      </c>
      <c r="M46" s="53"/>
      <c r="N46" s="104"/>
      <c r="O46" s="18"/>
      <c r="P46" s="18"/>
      <c r="Q46" s="18"/>
      <c r="R46" s="18"/>
      <c r="S46" s="61"/>
      <c r="T46" s="53"/>
      <c r="U46" s="39"/>
      <c r="Z46" s="92"/>
    </row>
    <row r="47" spans="1:26" s="5" customFormat="1" x14ac:dyDescent="0.3">
      <c r="A47" s="187"/>
      <c r="B47" s="21"/>
      <c r="C47" s="21"/>
      <c r="D47" s="21"/>
      <c r="E47" s="21"/>
      <c r="F47" s="61">
        <f t="shared" si="19"/>
        <v>0</v>
      </c>
      <c r="G47" s="75"/>
      <c r="H47" s="22"/>
      <c r="I47" s="23"/>
      <c r="J47" s="22"/>
      <c r="K47" s="61">
        <f t="shared" si="20"/>
        <v>0</v>
      </c>
      <c r="L47" s="64">
        <f t="shared" si="21"/>
        <v>0</v>
      </c>
      <c r="M47" s="84"/>
      <c r="N47" s="153"/>
      <c r="O47" s="18"/>
      <c r="P47" s="18"/>
      <c r="Q47" s="18"/>
      <c r="R47" s="18"/>
      <c r="S47" s="61"/>
      <c r="T47" s="84"/>
      <c r="U47" s="85"/>
      <c r="Z47" s="92"/>
    </row>
    <row r="48" spans="1:26" s="5" customFormat="1" x14ac:dyDescent="0.3">
      <c r="A48" s="188"/>
      <c r="B48" s="21"/>
      <c r="C48" s="21"/>
      <c r="D48" s="21"/>
      <c r="E48" s="21"/>
      <c r="F48" s="61">
        <f t="shared" si="19"/>
        <v>0</v>
      </c>
      <c r="G48" s="75"/>
      <c r="H48" s="22"/>
      <c r="I48" s="23"/>
      <c r="J48" s="22"/>
      <c r="K48" s="61">
        <f t="shared" si="20"/>
        <v>0</v>
      </c>
      <c r="L48" s="64">
        <f t="shared" si="21"/>
        <v>0</v>
      </c>
      <c r="M48" s="53"/>
      <c r="N48" s="104"/>
      <c r="O48" s="18"/>
      <c r="P48" s="18"/>
      <c r="Q48" s="18"/>
      <c r="R48" s="18"/>
      <c r="S48" s="61"/>
      <c r="T48" s="53"/>
      <c r="U48" s="39"/>
      <c r="Z48" s="92"/>
    </row>
    <row r="49" spans="1:26" s="130" customFormat="1" x14ac:dyDescent="0.3">
      <c r="A49" s="41" t="s">
        <v>33</v>
      </c>
      <c r="B49" s="132">
        <f>+B43+B48+B45+B44</f>
        <v>13289.82</v>
      </c>
      <c r="C49" s="132">
        <f t="shared" ref="C49:K49" si="22">+C43+C48</f>
        <v>0</v>
      </c>
      <c r="D49" s="132">
        <f t="shared" si="22"/>
        <v>0</v>
      </c>
      <c r="E49" s="132">
        <f t="shared" si="22"/>
        <v>0</v>
      </c>
      <c r="F49" s="127">
        <f>+F43+F48+F44+F45</f>
        <v>13289.82</v>
      </c>
      <c r="G49" s="133">
        <f t="shared" si="22"/>
        <v>0</v>
      </c>
      <c r="H49" s="134">
        <f t="shared" si="22"/>
        <v>0</v>
      </c>
      <c r="I49" s="135">
        <f t="shared" si="22"/>
        <v>0</v>
      </c>
      <c r="J49" s="134">
        <f t="shared" si="22"/>
        <v>0</v>
      </c>
      <c r="K49" s="127">
        <f t="shared" si="22"/>
        <v>0</v>
      </c>
      <c r="L49" s="136">
        <f>+L43+L48+L44+L45</f>
        <v>13289.82</v>
      </c>
      <c r="M49" s="124"/>
      <c r="N49" s="126"/>
      <c r="O49" s="125"/>
      <c r="P49" s="125"/>
      <c r="Q49" s="125"/>
      <c r="R49" s="125"/>
      <c r="S49" s="127">
        <f>+S43+S48</f>
        <v>0</v>
      </c>
      <c r="T49" s="124"/>
      <c r="U49" s="145"/>
      <c r="Z49" s="131"/>
    </row>
    <row r="50" spans="1:26" s="5" customFormat="1" x14ac:dyDescent="0.3">
      <c r="A50" s="186" t="s">
        <v>42</v>
      </c>
      <c r="B50" s="48">
        <v>0</v>
      </c>
      <c r="C50" s="48">
        <v>0</v>
      </c>
      <c r="D50" s="48">
        <v>0</v>
      </c>
      <c r="E50" s="48"/>
      <c r="F50" s="60">
        <f t="shared" ref="F50:F55" si="23">+B50+C50+D50+E50</f>
        <v>0</v>
      </c>
      <c r="G50" s="68">
        <v>0</v>
      </c>
      <c r="H50" s="47">
        <v>0</v>
      </c>
      <c r="I50" s="48">
        <v>0</v>
      </c>
      <c r="J50" s="47"/>
      <c r="K50" s="69">
        <f t="shared" ref="K50:K55" si="24">SUM(G50:J50)</f>
        <v>0</v>
      </c>
      <c r="L50" s="63">
        <f t="shared" ref="L50:L55" si="25">F50-K50</f>
        <v>0</v>
      </c>
      <c r="M50" s="52"/>
      <c r="N50" s="103"/>
      <c r="O50" s="49"/>
      <c r="P50" s="49"/>
      <c r="Q50" s="49"/>
      <c r="R50" s="49"/>
      <c r="S50" s="60"/>
      <c r="T50" s="52"/>
      <c r="U50" s="50"/>
      <c r="Z50" s="92"/>
    </row>
    <row r="51" spans="1:26" s="5" customFormat="1" x14ac:dyDescent="0.3">
      <c r="A51" s="187"/>
      <c r="B51" s="16">
        <v>286.72000000000003</v>
      </c>
      <c r="C51" s="16"/>
      <c r="D51" s="16"/>
      <c r="E51" s="16"/>
      <c r="F51" s="61">
        <f t="shared" si="23"/>
        <v>286.72000000000003</v>
      </c>
      <c r="G51" s="70"/>
      <c r="H51" s="17"/>
      <c r="I51" s="16"/>
      <c r="J51" s="17"/>
      <c r="K51" s="71">
        <f t="shared" si="24"/>
        <v>0</v>
      </c>
      <c r="L51" s="64">
        <f t="shared" si="25"/>
        <v>286.72000000000003</v>
      </c>
      <c r="M51" s="53"/>
      <c r="N51" s="104"/>
      <c r="O51" s="18"/>
      <c r="P51" s="18"/>
      <c r="Q51" s="18"/>
      <c r="R51" s="18"/>
      <c r="S51" s="61"/>
      <c r="T51" s="53"/>
      <c r="U51" s="39"/>
      <c r="Z51" s="92"/>
    </row>
    <row r="52" spans="1:26" s="5" customFormat="1" x14ac:dyDescent="0.3">
      <c r="A52" s="187"/>
      <c r="B52" s="16">
        <v>6644.91</v>
      </c>
      <c r="C52" s="16"/>
      <c r="D52" s="16"/>
      <c r="E52" s="16"/>
      <c r="F52" s="61">
        <f t="shared" si="23"/>
        <v>6644.91</v>
      </c>
      <c r="G52" s="70"/>
      <c r="H52" s="17"/>
      <c r="I52" s="16"/>
      <c r="J52" s="17"/>
      <c r="K52" s="71">
        <f t="shared" si="24"/>
        <v>0</v>
      </c>
      <c r="L52" s="64">
        <f t="shared" si="25"/>
        <v>6644.91</v>
      </c>
      <c r="M52" s="53"/>
      <c r="N52" s="104"/>
      <c r="O52" s="18"/>
      <c r="P52" s="18"/>
      <c r="Q52" s="18"/>
      <c r="R52" s="18"/>
      <c r="S52" s="61"/>
      <c r="T52" s="53"/>
      <c r="U52" s="39"/>
      <c r="Z52" s="92"/>
    </row>
    <row r="53" spans="1:26" s="5" customFormat="1" x14ac:dyDescent="0.3">
      <c r="A53" s="187"/>
      <c r="B53" s="16">
        <v>6931.63</v>
      </c>
      <c r="C53" s="16"/>
      <c r="D53" s="16"/>
      <c r="E53" s="16"/>
      <c r="F53" s="61">
        <f t="shared" si="23"/>
        <v>6931.63</v>
      </c>
      <c r="G53" s="70"/>
      <c r="H53" s="17"/>
      <c r="I53" s="16"/>
      <c r="J53" s="17"/>
      <c r="K53" s="71">
        <f t="shared" si="24"/>
        <v>0</v>
      </c>
      <c r="L53" s="64">
        <f t="shared" si="25"/>
        <v>6931.63</v>
      </c>
      <c r="M53" s="84">
        <v>44763</v>
      </c>
      <c r="N53" s="104" t="s">
        <v>52</v>
      </c>
      <c r="O53" s="18"/>
      <c r="P53" s="156" t="s">
        <v>53</v>
      </c>
      <c r="Q53" s="156" t="s">
        <v>54</v>
      </c>
      <c r="R53" s="18"/>
      <c r="S53" s="61">
        <v>27726.52</v>
      </c>
      <c r="T53" s="84">
        <v>44763</v>
      </c>
      <c r="U53" s="39" t="s">
        <v>88</v>
      </c>
      <c r="Z53" s="92"/>
    </row>
    <row r="54" spans="1:26" s="5" customFormat="1" x14ac:dyDescent="0.3">
      <c r="A54" s="187"/>
      <c r="B54" s="16"/>
      <c r="C54" s="16"/>
      <c r="D54" s="16"/>
      <c r="E54" s="16"/>
      <c r="F54" s="61">
        <f t="shared" si="23"/>
        <v>0</v>
      </c>
      <c r="G54" s="70"/>
      <c r="H54" s="17"/>
      <c r="I54" s="16"/>
      <c r="J54" s="17"/>
      <c r="K54" s="71">
        <f t="shared" si="24"/>
        <v>0</v>
      </c>
      <c r="L54" s="64">
        <f t="shared" si="25"/>
        <v>0</v>
      </c>
      <c r="M54" s="53"/>
      <c r="N54" s="104"/>
      <c r="O54" s="18"/>
      <c r="P54" s="18"/>
      <c r="Q54" s="18"/>
      <c r="R54" s="18"/>
      <c r="S54" s="61"/>
      <c r="T54" s="53"/>
      <c r="U54" s="39"/>
      <c r="Z54" s="92"/>
    </row>
    <row r="55" spans="1:26" s="5" customFormat="1" x14ac:dyDescent="0.3">
      <c r="A55" s="188"/>
      <c r="B55" s="16"/>
      <c r="C55" s="16"/>
      <c r="D55" s="16"/>
      <c r="E55" s="16"/>
      <c r="F55" s="61">
        <f t="shared" si="23"/>
        <v>0</v>
      </c>
      <c r="G55" s="70"/>
      <c r="H55" s="17"/>
      <c r="I55" s="16"/>
      <c r="J55" s="17"/>
      <c r="K55" s="71">
        <f t="shared" si="24"/>
        <v>0</v>
      </c>
      <c r="L55" s="64">
        <f t="shared" si="25"/>
        <v>0</v>
      </c>
      <c r="M55" s="53"/>
      <c r="N55" s="104"/>
      <c r="O55" s="18"/>
      <c r="P55" s="18"/>
      <c r="Q55" s="18"/>
      <c r="R55" s="18"/>
      <c r="S55" s="61"/>
      <c r="T55" s="53"/>
      <c r="U55" s="39"/>
      <c r="Z55" s="92"/>
    </row>
    <row r="56" spans="1:26" s="130" customFormat="1" x14ac:dyDescent="0.3">
      <c r="A56" s="45" t="s">
        <v>33</v>
      </c>
      <c r="B56" s="122">
        <f>+B50+B55+B51+B52+B53</f>
        <v>13863.26</v>
      </c>
      <c r="C56" s="122">
        <f t="shared" ref="C56:K56" si="26">+C50+C55</f>
        <v>0</v>
      </c>
      <c r="D56" s="122">
        <f t="shared" si="26"/>
        <v>0</v>
      </c>
      <c r="E56" s="122">
        <f t="shared" si="26"/>
        <v>0</v>
      </c>
      <c r="F56" s="119">
        <f>+F50+F55+F51+F52+F53</f>
        <v>13863.26</v>
      </c>
      <c r="G56" s="120">
        <f t="shared" si="26"/>
        <v>0</v>
      </c>
      <c r="H56" s="121">
        <f t="shared" si="26"/>
        <v>0</v>
      </c>
      <c r="I56" s="122">
        <f t="shared" si="26"/>
        <v>0</v>
      </c>
      <c r="J56" s="121">
        <f t="shared" si="26"/>
        <v>0</v>
      </c>
      <c r="K56" s="119">
        <f t="shared" si="26"/>
        <v>0</v>
      </c>
      <c r="L56" s="136">
        <f>+L50+L55+L51+L52+L53</f>
        <v>13863.26</v>
      </c>
      <c r="M56" s="124"/>
      <c r="N56" s="126"/>
      <c r="O56" s="125"/>
      <c r="P56" s="125"/>
      <c r="Q56" s="125"/>
      <c r="R56" s="125"/>
      <c r="S56" s="127">
        <f>+S50+S55+S53</f>
        <v>27726.52</v>
      </c>
      <c r="T56" s="128"/>
      <c r="U56" s="142"/>
      <c r="Z56" s="131"/>
    </row>
    <row r="57" spans="1:26" s="5" customFormat="1" x14ac:dyDescent="0.3">
      <c r="A57" s="186" t="s">
        <v>43</v>
      </c>
      <c r="B57" s="46"/>
      <c r="C57" s="46"/>
      <c r="D57" s="46"/>
      <c r="E57" s="46"/>
      <c r="F57" s="60">
        <f t="shared" ref="F57:F61" si="27">+B57+C57+D57+E57</f>
        <v>0</v>
      </c>
      <c r="G57" s="68"/>
      <c r="H57" s="47"/>
      <c r="I57" s="48"/>
      <c r="J57" s="47"/>
      <c r="K57" s="60">
        <f t="shared" ref="K57:K61" si="28">SUM(G57:J57)</f>
        <v>0</v>
      </c>
      <c r="L57" s="66">
        <f t="shared" ref="L57:L61" si="29">F57-K57</f>
        <v>0</v>
      </c>
      <c r="M57" s="52"/>
      <c r="N57" s="103"/>
      <c r="O57" s="49"/>
      <c r="P57" s="49"/>
      <c r="Q57" s="49"/>
      <c r="R57" s="49"/>
      <c r="S57" s="57"/>
      <c r="T57" s="52"/>
      <c r="U57" s="50"/>
      <c r="Z57" s="92"/>
    </row>
    <row r="58" spans="1:26" s="5" customFormat="1" x14ac:dyDescent="0.3">
      <c r="A58" s="187"/>
      <c r="B58" s="21">
        <v>6931.63</v>
      </c>
      <c r="C58" s="21"/>
      <c r="D58" s="21"/>
      <c r="E58" s="21"/>
      <c r="F58" s="61">
        <f t="shared" si="27"/>
        <v>6931.63</v>
      </c>
      <c r="G58" s="70"/>
      <c r="H58" s="17"/>
      <c r="I58" s="16"/>
      <c r="J58" s="17"/>
      <c r="K58" s="61">
        <f t="shared" si="28"/>
        <v>0</v>
      </c>
      <c r="L58" s="64">
        <f t="shared" si="29"/>
        <v>6931.63</v>
      </c>
      <c r="M58" s="53"/>
      <c r="N58" s="104"/>
      <c r="O58" s="18"/>
      <c r="P58" s="18"/>
      <c r="Q58" s="18"/>
      <c r="R58" s="18"/>
      <c r="S58" s="51"/>
      <c r="T58" s="53"/>
      <c r="U58" s="39"/>
      <c r="Z58" s="92"/>
    </row>
    <row r="59" spans="1:26" s="5" customFormat="1" x14ac:dyDescent="0.3">
      <c r="A59" s="187"/>
      <c r="B59" s="21">
        <v>6931.63</v>
      </c>
      <c r="C59" s="21"/>
      <c r="D59" s="21"/>
      <c r="E59" s="21"/>
      <c r="F59" s="61">
        <f t="shared" si="27"/>
        <v>6931.63</v>
      </c>
      <c r="G59" s="70"/>
      <c r="H59" s="17"/>
      <c r="I59" s="16"/>
      <c r="J59" s="17"/>
      <c r="K59" s="61">
        <f t="shared" si="28"/>
        <v>0</v>
      </c>
      <c r="L59" s="64">
        <f t="shared" si="29"/>
        <v>6931.63</v>
      </c>
      <c r="M59" s="53"/>
      <c r="N59" s="104"/>
      <c r="O59" s="18"/>
      <c r="P59" s="18"/>
      <c r="Q59" s="18"/>
      <c r="R59" s="18"/>
      <c r="S59" s="51"/>
      <c r="T59" s="53"/>
      <c r="U59" s="39"/>
      <c r="Z59" s="92"/>
    </row>
    <row r="60" spans="1:26" s="5" customFormat="1" x14ac:dyDescent="0.3">
      <c r="A60" s="187"/>
      <c r="B60" s="21"/>
      <c r="C60" s="21"/>
      <c r="D60" s="21"/>
      <c r="E60" s="21"/>
      <c r="F60" s="61">
        <f t="shared" si="27"/>
        <v>0</v>
      </c>
      <c r="G60" s="70"/>
      <c r="H60" s="17"/>
      <c r="I60" s="16"/>
      <c r="J60" s="17"/>
      <c r="K60" s="61">
        <f t="shared" si="28"/>
        <v>0</v>
      </c>
      <c r="L60" s="64">
        <f t="shared" si="29"/>
        <v>0</v>
      </c>
      <c r="M60" s="53"/>
      <c r="N60" s="104"/>
      <c r="O60" s="18"/>
      <c r="P60" s="18"/>
      <c r="Q60" s="18"/>
      <c r="R60" s="18"/>
      <c r="S60" s="51"/>
      <c r="T60" s="53"/>
      <c r="U60" s="39"/>
      <c r="Z60" s="92"/>
    </row>
    <row r="61" spans="1:26" s="5" customFormat="1" x14ac:dyDescent="0.3">
      <c r="A61" s="188"/>
      <c r="B61" s="21"/>
      <c r="C61" s="21"/>
      <c r="D61" s="21"/>
      <c r="E61" s="21"/>
      <c r="F61" s="61">
        <f t="shared" si="27"/>
        <v>0</v>
      </c>
      <c r="G61" s="70"/>
      <c r="H61" s="17"/>
      <c r="I61" s="16"/>
      <c r="J61" s="17"/>
      <c r="K61" s="61">
        <f t="shared" si="28"/>
        <v>0</v>
      </c>
      <c r="L61" s="64">
        <f t="shared" si="29"/>
        <v>0</v>
      </c>
      <c r="M61" s="53"/>
      <c r="N61" s="104"/>
      <c r="O61" s="18"/>
      <c r="P61" s="18"/>
      <c r="Q61" s="18"/>
      <c r="R61" s="18"/>
      <c r="S61" s="51"/>
      <c r="T61" s="53"/>
      <c r="U61" s="39"/>
      <c r="Z61" s="92"/>
    </row>
    <row r="62" spans="1:26" s="130" customFormat="1" x14ac:dyDescent="0.3">
      <c r="A62" s="41" t="s">
        <v>33</v>
      </c>
      <c r="B62" s="132">
        <f>+B57+B61+B58+B59</f>
        <v>13863.26</v>
      </c>
      <c r="C62" s="132">
        <f t="shared" ref="C62:K62" si="30">+C57+C61</f>
        <v>0</v>
      </c>
      <c r="D62" s="132">
        <f t="shared" si="30"/>
        <v>0</v>
      </c>
      <c r="E62" s="132">
        <f t="shared" si="30"/>
        <v>0</v>
      </c>
      <c r="F62" s="127">
        <f>+F57+F61+F58+F59</f>
        <v>13863.26</v>
      </c>
      <c r="G62" s="120">
        <f t="shared" si="30"/>
        <v>0</v>
      </c>
      <c r="H62" s="121">
        <f t="shared" si="30"/>
        <v>0</v>
      </c>
      <c r="I62" s="122">
        <f t="shared" si="30"/>
        <v>0</v>
      </c>
      <c r="J62" s="121">
        <f t="shared" si="30"/>
        <v>0</v>
      </c>
      <c r="K62" s="119">
        <f t="shared" si="30"/>
        <v>0</v>
      </c>
      <c r="L62" s="136">
        <f>+L57+L61+L58+L59</f>
        <v>13863.26</v>
      </c>
      <c r="M62" s="124"/>
      <c r="N62" s="126"/>
      <c r="O62" s="125"/>
      <c r="P62" s="125"/>
      <c r="Q62" s="125"/>
      <c r="R62" s="125"/>
      <c r="S62" s="139">
        <f>+S57+S61</f>
        <v>0</v>
      </c>
      <c r="T62" s="124"/>
      <c r="U62" s="145"/>
      <c r="Z62" s="131"/>
    </row>
    <row r="63" spans="1:26" s="5" customFormat="1" x14ac:dyDescent="0.3">
      <c r="A63" s="187" t="s">
        <v>44</v>
      </c>
      <c r="B63" s="27"/>
      <c r="C63" s="27"/>
      <c r="D63" s="27"/>
      <c r="E63" s="27"/>
      <c r="F63" s="74">
        <f t="shared" ref="F63:F68" si="31">+B63+C63+D63+E63</f>
        <v>0</v>
      </c>
      <c r="G63" s="68"/>
      <c r="H63" s="47"/>
      <c r="I63" s="48"/>
      <c r="J63" s="47"/>
      <c r="K63" s="60">
        <f t="shared" ref="K63:K68" si="32">SUM(G63:J63)</f>
        <v>0</v>
      </c>
      <c r="L63" s="67">
        <f t="shared" ref="L63:L68" si="33">F63-K63</f>
        <v>0</v>
      </c>
      <c r="M63" s="52"/>
      <c r="N63" s="103"/>
      <c r="O63" s="49"/>
      <c r="P63" s="49"/>
      <c r="Q63" s="49"/>
      <c r="R63" s="49"/>
      <c r="S63" s="60"/>
      <c r="T63" s="55"/>
      <c r="U63" s="38"/>
      <c r="Z63" s="92"/>
    </row>
    <row r="64" spans="1:26" s="5" customFormat="1" x14ac:dyDescent="0.3">
      <c r="A64" s="187"/>
      <c r="B64" s="21">
        <v>6491.89</v>
      </c>
      <c r="C64" s="21"/>
      <c r="D64" s="21"/>
      <c r="E64" s="21"/>
      <c r="F64" s="61">
        <f t="shared" si="31"/>
        <v>6491.89</v>
      </c>
      <c r="G64" s="75"/>
      <c r="H64" s="22"/>
      <c r="I64" s="23"/>
      <c r="J64" s="22"/>
      <c r="K64" s="61">
        <f t="shared" si="32"/>
        <v>0</v>
      </c>
      <c r="L64" s="64">
        <f t="shared" si="33"/>
        <v>6491.89</v>
      </c>
      <c r="M64" s="53"/>
      <c r="N64" s="104"/>
      <c r="O64" s="18"/>
      <c r="P64" s="18"/>
      <c r="Q64" s="18"/>
      <c r="R64" s="18"/>
      <c r="S64" s="61"/>
      <c r="T64" s="53"/>
      <c r="U64" s="39"/>
      <c r="Z64" s="92"/>
    </row>
    <row r="65" spans="1:26" s="5" customFormat="1" x14ac:dyDescent="0.3">
      <c r="A65" s="187"/>
      <c r="B65" s="21">
        <v>6491.89</v>
      </c>
      <c r="C65" s="21"/>
      <c r="D65" s="21"/>
      <c r="E65" s="21"/>
      <c r="F65" s="61">
        <f t="shared" si="31"/>
        <v>6491.89</v>
      </c>
      <c r="G65" s="75"/>
      <c r="H65" s="22"/>
      <c r="I65" s="23"/>
      <c r="J65" s="22"/>
      <c r="K65" s="61">
        <f t="shared" si="32"/>
        <v>0</v>
      </c>
      <c r="L65" s="64">
        <f t="shared" si="33"/>
        <v>6491.89</v>
      </c>
      <c r="M65" s="53"/>
      <c r="N65" s="104"/>
      <c r="O65" s="18"/>
      <c r="P65" s="18"/>
      <c r="Q65" s="18"/>
      <c r="R65" s="18"/>
      <c r="S65" s="61"/>
      <c r="T65" s="53"/>
      <c r="U65" s="39"/>
      <c r="Z65" s="92"/>
    </row>
    <row r="66" spans="1:26" s="5" customFormat="1" x14ac:dyDescent="0.3">
      <c r="A66" s="187"/>
      <c r="B66" s="21"/>
      <c r="C66" s="21"/>
      <c r="D66" s="21"/>
      <c r="E66" s="21"/>
      <c r="F66" s="61">
        <f t="shared" si="31"/>
        <v>0</v>
      </c>
      <c r="G66" s="75"/>
      <c r="H66" s="22"/>
      <c r="I66" s="23"/>
      <c r="J66" s="22"/>
      <c r="K66" s="61">
        <f t="shared" si="32"/>
        <v>0</v>
      </c>
      <c r="L66" s="64">
        <f t="shared" si="33"/>
        <v>0</v>
      </c>
      <c r="M66" s="53"/>
      <c r="N66" s="104"/>
      <c r="O66" s="18"/>
      <c r="P66" s="18"/>
      <c r="Q66" s="18"/>
      <c r="R66" s="18"/>
      <c r="S66" s="61"/>
      <c r="T66" s="53"/>
      <c r="U66" s="39"/>
      <c r="Z66" s="92"/>
    </row>
    <row r="67" spans="1:26" s="5" customFormat="1" x14ac:dyDescent="0.3">
      <c r="A67" s="187"/>
      <c r="B67" s="21"/>
      <c r="C67" s="21"/>
      <c r="D67" s="21"/>
      <c r="E67" s="21"/>
      <c r="F67" s="61">
        <f t="shared" si="31"/>
        <v>0</v>
      </c>
      <c r="G67" s="75"/>
      <c r="H67" s="22"/>
      <c r="I67" s="23"/>
      <c r="J67" s="22"/>
      <c r="K67" s="61">
        <f t="shared" si="32"/>
        <v>0</v>
      </c>
      <c r="L67" s="64">
        <f t="shared" si="33"/>
        <v>0</v>
      </c>
      <c r="M67" s="53"/>
      <c r="N67" s="104"/>
      <c r="O67" s="18"/>
      <c r="P67" s="18"/>
      <c r="Q67" s="18"/>
      <c r="R67" s="18"/>
      <c r="S67" s="61"/>
      <c r="T67" s="53"/>
      <c r="U67" s="39"/>
      <c r="Z67" s="92"/>
    </row>
    <row r="68" spans="1:26" s="5" customFormat="1" x14ac:dyDescent="0.3">
      <c r="A68" s="188"/>
      <c r="B68" s="21">
        <f>SUM(B63)</f>
        <v>0</v>
      </c>
      <c r="C68" s="21"/>
      <c r="D68" s="21"/>
      <c r="E68" s="21"/>
      <c r="F68" s="61">
        <f t="shared" si="31"/>
        <v>0</v>
      </c>
      <c r="G68" s="75"/>
      <c r="H68" s="22"/>
      <c r="I68" s="23"/>
      <c r="J68" s="22"/>
      <c r="K68" s="61">
        <f t="shared" si="32"/>
        <v>0</v>
      </c>
      <c r="L68" s="64">
        <f t="shared" si="33"/>
        <v>0</v>
      </c>
      <c r="M68" s="53"/>
      <c r="N68" s="104"/>
      <c r="O68" s="18"/>
      <c r="P68" s="18"/>
      <c r="Q68" s="18"/>
      <c r="R68" s="18"/>
      <c r="S68" s="61"/>
      <c r="T68" s="53"/>
      <c r="U68" s="39"/>
      <c r="Z68" s="92"/>
    </row>
    <row r="69" spans="1:26" s="130" customFormat="1" x14ac:dyDescent="0.3">
      <c r="A69" s="45" t="s">
        <v>33</v>
      </c>
      <c r="B69" s="118">
        <f>+B63+B68+B64+B65</f>
        <v>12983.78</v>
      </c>
      <c r="C69" s="118">
        <f t="shared" ref="C69:K69" si="34">+C63+C68</f>
        <v>0</v>
      </c>
      <c r="D69" s="118">
        <f t="shared" si="34"/>
        <v>0</v>
      </c>
      <c r="E69" s="118">
        <f t="shared" si="34"/>
        <v>0</v>
      </c>
      <c r="F69" s="119">
        <f>+F63+F68+F64+F65</f>
        <v>12983.78</v>
      </c>
      <c r="G69" s="120">
        <f t="shared" si="34"/>
        <v>0</v>
      </c>
      <c r="H69" s="121">
        <f t="shared" si="34"/>
        <v>0</v>
      </c>
      <c r="I69" s="122">
        <f t="shared" si="34"/>
        <v>0</v>
      </c>
      <c r="J69" s="121">
        <f t="shared" si="34"/>
        <v>0</v>
      </c>
      <c r="K69" s="119">
        <f t="shared" si="34"/>
        <v>0</v>
      </c>
      <c r="L69" s="123">
        <f>+L63+L68+L64+L65</f>
        <v>12983.78</v>
      </c>
      <c r="M69" s="124"/>
      <c r="N69" s="126"/>
      <c r="O69" s="125"/>
      <c r="P69" s="125"/>
      <c r="Q69" s="125"/>
      <c r="R69" s="125"/>
      <c r="S69" s="127">
        <f>+S63+S68</f>
        <v>0</v>
      </c>
      <c r="T69" s="128"/>
      <c r="U69" s="142"/>
      <c r="Z69" s="131"/>
    </row>
    <row r="70" spans="1:26" s="5" customFormat="1" x14ac:dyDescent="0.3">
      <c r="A70" s="186" t="s">
        <v>45</v>
      </c>
      <c r="B70" s="46"/>
      <c r="C70" s="46"/>
      <c r="D70" s="46"/>
      <c r="E70" s="46"/>
      <c r="F70" s="60">
        <f t="shared" ref="F70:F75" si="35">+B70+C70+D70+E70</f>
        <v>0</v>
      </c>
      <c r="G70" s="77"/>
      <c r="H70" s="78"/>
      <c r="I70" s="79"/>
      <c r="J70" s="78"/>
      <c r="K70" s="60">
        <f t="shared" ref="K70:K75" si="36">SUM(G70:J70)</f>
        <v>0</v>
      </c>
      <c r="L70" s="66">
        <f t="shared" ref="L70:L75" si="37">F70-K70</f>
        <v>0</v>
      </c>
      <c r="M70" s="52"/>
      <c r="N70" s="103"/>
      <c r="O70" s="49"/>
      <c r="P70" s="49"/>
      <c r="Q70" s="49"/>
      <c r="R70" s="49"/>
      <c r="S70" s="60"/>
      <c r="T70" s="52"/>
      <c r="U70" s="50"/>
      <c r="Z70" s="92"/>
    </row>
    <row r="71" spans="1:26" s="5" customFormat="1" x14ac:dyDescent="0.3">
      <c r="A71" s="187"/>
      <c r="B71" s="21">
        <v>6491.89</v>
      </c>
      <c r="C71" s="21"/>
      <c r="D71" s="21"/>
      <c r="E71" s="21"/>
      <c r="F71" s="61">
        <f t="shared" si="35"/>
        <v>6491.89</v>
      </c>
      <c r="G71" s="75"/>
      <c r="H71" s="22"/>
      <c r="I71" s="23"/>
      <c r="J71" s="22"/>
      <c r="K71" s="61">
        <f t="shared" si="36"/>
        <v>0</v>
      </c>
      <c r="L71" s="64">
        <f t="shared" si="37"/>
        <v>6491.89</v>
      </c>
      <c r="M71" s="53"/>
      <c r="N71" s="104"/>
      <c r="O71" s="18"/>
      <c r="P71" s="18"/>
      <c r="Q71" s="18"/>
      <c r="R71" s="18"/>
      <c r="S71" s="61"/>
      <c r="T71" s="53"/>
      <c r="U71" s="39"/>
      <c r="Z71" s="92"/>
    </row>
    <row r="72" spans="1:26" s="5" customFormat="1" x14ac:dyDescent="0.3">
      <c r="A72" s="187"/>
      <c r="B72" s="21">
        <v>6491.89</v>
      </c>
      <c r="C72" s="21"/>
      <c r="D72" s="21"/>
      <c r="E72" s="21"/>
      <c r="F72" s="61">
        <f t="shared" si="35"/>
        <v>6491.89</v>
      </c>
      <c r="G72" s="75"/>
      <c r="H72" s="22"/>
      <c r="I72" s="23"/>
      <c r="J72" s="22"/>
      <c r="K72" s="61">
        <f t="shared" si="36"/>
        <v>0</v>
      </c>
      <c r="L72" s="64">
        <f t="shared" si="37"/>
        <v>6491.89</v>
      </c>
      <c r="M72" s="53"/>
      <c r="N72" s="104"/>
      <c r="O72" s="18"/>
      <c r="P72" s="18"/>
      <c r="Q72" s="18"/>
      <c r="R72" s="18"/>
      <c r="S72" s="61"/>
      <c r="T72" s="53"/>
      <c r="U72" s="39"/>
      <c r="Z72" s="92"/>
    </row>
    <row r="73" spans="1:26" s="5" customFormat="1" x14ac:dyDescent="0.3">
      <c r="A73" s="187"/>
      <c r="B73" s="21">
        <v>1758.96</v>
      </c>
      <c r="C73" s="21"/>
      <c r="D73" s="21"/>
      <c r="E73" s="21"/>
      <c r="F73" s="61">
        <f t="shared" si="35"/>
        <v>1758.96</v>
      </c>
      <c r="G73" s="75"/>
      <c r="H73" s="22"/>
      <c r="I73" s="23"/>
      <c r="J73" s="22"/>
      <c r="K73" s="61">
        <f t="shared" si="36"/>
        <v>0</v>
      </c>
      <c r="L73" s="64">
        <f t="shared" si="37"/>
        <v>1758.96</v>
      </c>
      <c r="M73" s="84">
        <v>44872</v>
      </c>
      <c r="N73" s="104" t="s">
        <v>52</v>
      </c>
      <c r="O73" s="18"/>
      <c r="P73" s="156" t="s">
        <v>53</v>
      </c>
      <c r="Q73" s="156" t="s">
        <v>54</v>
      </c>
      <c r="R73" s="18" t="s">
        <v>90</v>
      </c>
      <c r="S73" s="61">
        <v>41589.78</v>
      </c>
      <c r="T73" s="84">
        <v>44872</v>
      </c>
      <c r="U73" s="94" t="s">
        <v>89</v>
      </c>
      <c r="Z73" s="92"/>
    </row>
    <row r="74" spans="1:26" s="5" customFormat="1" x14ac:dyDescent="0.3">
      <c r="A74" s="187"/>
      <c r="B74" s="21"/>
      <c r="C74" s="21"/>
      <c r="D74" s="21"/>
      <c r="E74" s="21"/>
      <c r="F74" s="61">
        <f t="shared" si="35"/>
        <v>0</v>
      </c>
      <c r="G74" s="75"/>
      <c r="H74" s="22"/>
      <c r="I74" s="23"/>
      <c r="J74" s="22"/>
      <c r="K74" s="61">
        <f t="shared" si="36"/>
        <v>0</v>
      </c>
      <c r="L74" s="64">
        <f t="shared" si="37"/>
        <v>0</v>
      </c>
      <c r="M74" s="53"/>
      <c r="N74" s="104"/>
      <c r="O74" s="18"/>
      <c r="P74" s="18"/>
      <c r="Q74" s="18"/>
      <c r="R74" s="18"/>
      <c r="S74" s="61"/>
      <c r="T74" s="53"/>
      <c r="U74" s="39"/>
      <c r="Z74" s="92"/>
    </row>
    <row r="75" spans="1:26" s="5" customFormat="1" x14ac:dyDescent="0.3">
      <c r="A75" s="188"/>
      <c r="B75" s="21"/>
      <c r="C75" s="21"/>
      <c r="D75" s="21"/>
      <c r="E75" s="21"/>
      <c r="F75" s="61">
        <f t="shared" si="35"/>
        <v>0</v>
      </c>
      <c r="G75" s="75"/>
      <c r="H75" s="22"/>
      <c r="I75" s="23"/>
      <c r="J75" s="22"/>
      <c r="K75" s="61">
        <f t="shared" si="36"/>
        <v>0</v>
      </c>
      <c r="L75" s="64">
        <f t="shared" si="37"/>
        <v>0</v>
      </c>
      <c r="M75" s="53"/>
      <c r="N75" s="104"/>
      <c r="O75" s="18"/>
      <c r="P75" s="18"/>
      <c r="Q75" s="18"/>
      <c r="R75" s="18"/>
      <c r="S75" s="61"/>
      <c r="T75" s="53"/>
      <c r="U75" s="39"/>
      <c r="Z75" s="92"/>
    </row>
    <row r="76" spans="1:26" s="130" customFormat="1" x14ac:dyDescent="0.3">
      <c r="A76" s="41" t="s">
        <v>33</v>
      </c>
      <c r="B76" s="132">
        <f>+B70+B75+B71+B72+B73</f>
        <v>14742.740000000002</v>
      </c>
      <c r="C76" s="132">
        <f>+C70+C75</f>
        <v>0</v>
      </c>
      <c r="D76" s="132">
        <f>+D70+D75</f>
        <v>0</v>
      </c>
      <c r="E76" s="132">
        <f>+E70+E75</f>
        <v>0</v>
      </c>
      <c r="F76" s="127">
        <f>+F70+F75+F71+F72+F73</f>
        <v>14742.740000000002</v>
      </c>
      <c r="G76" s="133">
        <f>+G75+G70</f>
        <v>0</v>
      </c>
      <c r="H76" s="134">
        <f>+H75+H70</f>
        <v>0</v>
      </c>
      <c r="I76" s="135">
        <f>+I75+I70</f>
        <v>0</v>
      </c>
      <c r="J76" s="134">
        <f>+J75+J70</f>
        <v>0</v>
      </c>
      <c r="K76" s="127">
        <f>+K75+K70</f>
        <v>0</v>
      </c>
      <c r="L76" s="136">
        <f>+L70+L75+L71+L72+L73</f>
        <v>14742.740000000002</v>
      </c>
      <c r="M76" s="124"/>
      <c r="N76" s="126"/>
      <c r="O76" s="125"/>
      <c r="P76" s="125"/>
      <c r="Q76" s="125"/>
      <c r="R76" s="125"/>
      <c r="S76" s="127">
        <f>+S70+S75+S72+S73</f>
        <v>41589.78</v>
      </c>
      <c r="T76" s="124"/>
      <c r="U76" s="145"/>
      <c r="Z76" s="131"/>
    </row>
    <row r="77" spans="1:26" s="5" customFormat="1" x14ac:dyDescent="0.3">
      <c r="A77" s="187" t="s">
        <v>46</v>
      </c>
      <c r="B77" s="24"/>
      <c r="C77" s="27"/>
      <c r="D77" s="27"/>
      <c r="E77" s="27"/>
      <c r="F77" s="74">
        <f t="shared" ref="F77:F82" si="38">+B77+C77+D77+E77</f>
        <v>0</v>
      </c>
      <c r="G77" s="76"/>
      <c r="H77" s="25"/>
      <c r="I77" s="26"/>
      <c r="J77" s="25"/>
      <c r="K77" s="74">
        <f t="shared" ref="K77:K82" si="39">SUM(G77:J77)</f>
        <v>0</v>
      </c>
      <c r="L77" s="67">
        <f t="shared" ref="L77:L82" si="40">F77-K77</f>
        <v>0</v>
      </c>
      <c r="M77" s="52"/>
      <c r="N77" s="103"/>
      <c r="O77" s="49"/>
      <c r="P77" s="49"/>
      <c r="Q77" s="49"/>
      <c r="R77" s="49"/>
      <c r="S77" s="60"/>
      <c r="T77" s="55"/>
      <c r="U77" s="38"/>
      <c r="Z77" s="92"/>
    </row>
    <row r="78" spans="1:26" s="5" customFormat="1" x14ac:dyDescent="0.3">
      <c r="A78" s="187"/>
      <c r="B78" s="21">
        <v>6931.63</v>
      </c>
      <c r="C78" s="21"/>
      <c r="D78" s="21"/>
      <c r="E78" s="21"/>
      <c r="F78" s="61">
        <f t="shared" si="38"/>
        <v>6931.63</v>
      </c>
      <c r="G78" s="75"/>
      <c r="H78" s="22"/>
      <c r="I78" s="23"/>
      <c r="J78" s="22"/>
      <c r="K78" s="61">
        <f t="shared" si="39"/>
        <v>0</v>
      </c>
      <c r="L78" s="64">
        <f t="shared" si="40"/>
        <v>6931.63</v>
      </c>
      <c r="M78" s="53"/>
      <c r="N78" s="104"/>
      <c r="O78" s="18"/>
      <c r="P78" s="18"/>
      <c r="Q78" s="18"/>
      <c r="R78" s="18"/>
      <c r="S78" s="61"/>
      <c r="T78" s="53"/>
      <c r="U78" s="39"/>
      <c r="Z78" s="92"/>
    </row>
    <row r="79" spans="1:26" s="5" customFormat="1" x14ac:dyDescent="0.3">
      <c r="A79" s="187"/>
      <c r="B79" s="21">
        <v>6931.63</v>
      </c>
      <c r="C79" s="21"/>
      <c r="D79" s="21"/>
      <c r="E79" s="21"/>
      <c r="F79" s="61">
        <f t="shared" si="38"/>
        <v>6931.63</v>
      </c>
      <c r="G79" s="75"/>
      <c r="H79" s="22"/>
      <c r="I79" s="23"/>
      <c r="J79" s="22"/>
      <c r="K79" s="61">
        <f t="shared" si="39"/>
        <v>0</v>
      </c>
      <c r="L79" s="64">
        <f t="shared" si="40"/>
        <v>6931.63</v>
      </c>
      <c r="M79" s="53"/>
      <c r="N79" s="104"/>
      <c r="O79" s="18"/>
      <c r="P79" s="18"/>
      <c r="Q79" s="18"/>
      <c r="R79" s="18"/>
      <c r="S79" s="61"/>
      <c r="T79" s="53"/>
      <c r="U79" s="39"/>
      <c r="Z79" s="92"/>
    </row>
    <row r="80" spans="1:26" s="5" customFormat="1" x14ac:dyDescent="0.3">
      <c r="A80" s="187"/>
      <c r="B80" s="21"/>
      <c r="C80" s="21"/>
      <c r="D80" s="21"/>
      <c r="E80" s="21"/>
      <c r="F80" s="61">
        <f t="shared" si="38"/>
        <v>0</v>
      </c>
      <c r="G80" s="75"/>
      <c r="H80" s="22"/>
      <c r="I80" s="23"/>
      <c r="J80" s="22"/>
      <c r="K80" s="61">
        <f t="shared" si="39"/>
        <v>0</v>
      </c>
      <c r="L80" s="64">
        <f t="shared" si="40"/>
        <v>0</v>
      </c>
      <c r="M80" s="53"/>
      <c r="N80" s="104"/>
      <c r="O80" s="18"/>
      <c r="P80" s="18"/>
      <c r="Q80" s="18"/>
      <c r="R80" s="18"/>
      <c r="S80" s="61"/>
      <c r="T80" s="53"/>
      <c r="U80" s="39"/>
      <c r="Z80" s="92"/>
    </row>
    <row r="81" spans="1:26" s="5" customFormat="1" x14ac:dyDescent="0.3">
      <c r="A81" s="187"/>
      <c r="B81" s="21"/>
      <c r="C81" s="21"/>
      <c r="D81" s="21"/>
      <c r="E81" s="21"/>
      <c r="F81" s="61">
        <f t="shared" si="38"/>
        <v>0</v>
      </c>
      <c r="G81" s="75"/>
      <c r="H81" s="22"/>
      <c r="I81" s="23"/>
      <c r="J81" s="22"/>
      <c r="K81" s="61">
        <f t="shared" si="39"/>
        <v>0</v>
      </c>
      <c r="L81" s="64">
        <f t="shared" si="40"/>
        <v>0</v>
      </c>
      <c r="M81" s="53"/>
      <c r="N81" s="104"/>
      <c r="O81" s="18"/>
      <c r="P81" s="18"/>
      <c r="Q81" s="18"/>
      <c r="R81" s="18"/>
      <c r="S81" s="61"/>
      <c r="T81" s="53"/>
      <c r="U81" s="39"/>
      <c r="Z81" s="92"/>
    </row>
    <row r="82" spans="1:26" s="5" customFormat="1" x14ac:dyDescent="0.3">
      <c r="A82" s="188"/>
      <c r="B82" s="21"/>
      <c r="C82" s="21"/>
      <c r="D82" s="21"/>
      <c r="E82" s="21"/>
      <c r="F82" s="61">
        <f t="shared" si="38"/>
        <v>0</v>
      </c>
      <c r="G82" s="75"/>
      <c r="H82" s="22"/>
      <c r="I82" s="23"/>
      <c r="J82" s="22"/>
      <c r="K82" s="61">
        <f t="shared" si="39"/>
        <v>0</v>
      </c>
      <c r="L82" s="64">
        <f t="shared" si="40"/>
        <v>0</v>
      </c>
      <c r="M82" s="53"/>
      <c r="N82" s="104"/>
      <c r="O82" s="18"/>
      <c r="P82" s="18"/>
      <c r="Q82" s="18"/>
      <c r="R82" s="18"/>
      <c r="S82" s="61"/>
      <c r="T82" s="53"/>
      <c r="U82" s="39"/>
      <c r="Z82" s="92"/>
    </row>
    <row r="83" spans="1:26" s="130" customFormat="1" x14ac:dyDescent="0.3">
      <c r="A83" s="45" t="s">
        <v>33</v>
      </c>
      <c r="B83" s="118">
        <f>+B77+B82+B78+B79</f>
        <v>13863.26</v>
      </c>
      <c r="C83" s="118">
        <f t="shared" ref="C83:K83" si="41">+C77+C82</f>
        <v>0</v>
      </c>
      <c r="D83" s="118">
        <f t="shared" si="41"/>
        <v>0</v>
      </c>
      <c r="E83" s="118">
        <f t="shared" si="41"/>
        <v>0</v>
      </c>
      <c r="F83" s="119">
        <f>+F77+F82+F78+F79</f>
        <v>13863.26</v>
      </c>
      <c r="G83" s="133">
        <f t="shared" si="41"/>
        <v>0</v>
      </c>
      <c r="H83" s="134">
        <f t="shared" si="41"/>
        <v>0</v>
      </c>
      <c r="I83" s="135">
        <f t="shared" si="41"/>
        <v>0</v>
      </c>
      <c r="J83" s="134">
        <f t="shared" si="41"/>
        <v>0</v>
      </c>
      <c r="K83" s="127">
        <f t="shared" si="41"/>
        <v>0</v>
      </c>
      <c r="L83" s="123">
        <f>+L77+L82+L78+L79</f>
        <v>13863.26</v>
      </c>
      <c r="M83" s="124"/>
      <c r="N83" s="126"/>
      <c r="O83" s="125"/>
      <c r="P83" s="125"/>
      <c r="Q83" s="125"/>
      <c r="R83" s="125"/>
      <c r="S83" s="127">
        <f>+S77+S82</f>
        <v>0</v>
      </c>
      <c r="T83" s="128"/>
      <c r="U83" s="142"/>
      <c r="Z83" s="131"/>
    </row>
    <row r="84" spans="1:26" s="5" customFormat="1" x14ac:dyDescent="0.3">
      <c r="A84" s="186" t="s">
        <v>47</v>
      </c>
      <c r="B84" s="46"/>
      <c r="C84" s="46"/>
      <c r="D84" s="46"/>
      <c r="E84" s="46"/>
      <c r="F84" s="60">
        <f t="shared" ref="F84:F89" si="42">+B84+C84+D84+E84</f>
        <v>0</v>
      </c>
      <c r="G84" s="76"/>
      <c r="H84" s="25"/>
      <c r="I84" s="26"/>
      <c r="J84" s="25"/>
      <c r="K84" s="74">
        <f t="shared" ref="K84:K89" si="43">SUM(G84:J84)</f>
        <v>0</v>
      </c>
      <c r="L84" s="66">
        <f t="shared" ref="L84:L89" si="44">F84-K84</f>
        <v>0</v>
      </c>
      <c r="M84" s="52"/>
      <c r="N84" s="103"/>
      <c r="O84" s="49"/>
      <c r="P84" s="49"/>
      <c r="Q84" s="49"/>
      <c r="R84" s="49"/>
      <c r="S84" s="60"/>
      <c r="T84" s="52"/>
      <c r="U84" s="50"/>
      <c r="Z84" s="92"/>
    </row>
    <row r="85" spans="1:26" s="5" customFormat="1" x14ac:dyDescent="0.3">
      <c r="A85" s="187"/>
      <c r="B85" s="21">
        <v>6931.63</v>
      </c>
      <c r="C85" s="21"/>
      <c r="D85" s="21"/>
      <c r="E85" s="21"/>
      <c r="F85" s="61">
        <f t="shared" si="42"/>
        <v>6931.63</v>
      </c>
      <c r="G85" s="75"/>
      <c r="H85" s="22"/>
      <c r="I85" s="23"/>
      <c r="J85" s="22"/>
      <c r="K85" s="61">
        <f t="shared" si="43"/>
        <v>0</v>
      </c>
      <c r="L85" s="64">
        <f t="shared" si="44"/>
        <v>6931.63</v>
      </c>
      <c r="M85" s="53"/>
      <c r="N85" s="104"/>
      <c r="O85" s="18"/>
      <c r="P85" s="18"/>
      <c r="Q85" s="18"/>
      <c r="R85" s="18"/>
      <c r="S85" s="61"/>
      <c r="T85" s="53"/>
      <c r="U85" s="39"/>
      <c r="Z85" s="92"/>
    </row>
    <row r="86" spans="1:26" s="5" customFormat="1" x14ac:dyDescent="0.3">
      <c r="A86" s="187"/>
      <c r="B86" s="21">
        <v>6931.63</v>
      </c>
      <c r="C86" s="21"/>
      <c r="D86" s="21"/>
      <c r="E86" s="21"/>
      <c r="F86" s="61">
        <f t="shared" si="42"/>
        <v>6931.63</v>
      </c>
      <c r="G86" s="75"/>
      <c r="H86" s="22"/>
      <c r="I86" s="23"/>
      <c r="J86" s="22"/>
      <c r="K86" s="61">
        <f t="shared" si="43"/>
        <v>0</v>
      </c>
      <c r="L86" s="64">
        <f t="shared" si="44"/>
        <v>6931.63</v>
      </c>
      <c r="M86" s="53"/>
      <c r="N86" s="104"/>
      <c r="O86" s="18"/>
      <c r="P86" s="18"/>
      <c r="Q86" s="18"/>
      <c r="R86" s="18"/>
      <c r="S86" s="61"/>
      <c r="T86" s="53"/>
      <c r="U86" s="39"/>
      <c r="Z86" s="92"/>
    </row>
    <row r="87" spans="1:26" s="5" customFormat="1" x14ac:dyDescent="0.3">
      <c r="A87" s="187"/>
      <c r="B87" s="21"/>
      <c r="C87" s="21"/>
      <c r="D87" s="21"/>
      <c r="E87" s="21"/>
      <c r="F87" s="61">
        <f t="shared" si="42"/>
        <v>0</v>
      </c>
      <c r="G87" s="75"/>
      <c r="H87" s="22"/>
      <c r="I87" s="23"/>
      <c r="J87" s="22"/>
      <c r="K87" s="61">
        <f t="shared" si="43"/>
        <v>0</v>
      </c>
      <c r="L87" s="64">
        <f t="shared" si="44"/>
        <v>0</v>
      </c>
      <c r="M87" s="53"/>
      <c r="N87" s="104"/>
      <c r="O87" s="18"/>
      <c r="P87" s="18"/>
      <c r="Q87" s="18"/>
      <c r="R87" s="18"/>
      <c r="S87" s="61"/>
      <c r="T87" s="53"/>
      <c r="U87" s="39"/>
      <c r="Z87" s="92"/>
    </row>
    <row r="88" spans="1:26" s="5" customFormat="1" x14ac:dyDescent="0.3">
      <c r="A88" s="187"/>
      <c r="B88" s="21"/>
      <c r="C88" s="21"/>
      <c r="D88" s="21"/>
      <c r="E88" s="21"/>
      <c r="F88" s="61">
        <f t="shared" si="42"/>
        <v>0</v>
      </c>
      <c r="G88" s="75"/>
      <c r="H88" s="22"/>
      <c r="I88" s="23"/>
      <c r="J88" s="22"/>
      <c r="K88" s="61">
        <f t="shared" si="43"/>
        <v>0</v>
      </c>
      <c r="L88" s="64">
        <f t="shared" si="44"/>
        <v>0</v>
      </c>
      <c r="M88" s="53"/>
      <c r="N88" s="104"/>
      <c r="O88" s="18"/>
      <c r="P88" s="18"/>
      <c r="Q88" s="18"/>
      <c r="R88" s="18"/>
      <c r="S88" s="61"/>
      <c r="T88" s="53"/>
      <c r="U88" s="39"/>
      <c r="Z88" s="92"/>
    </row>
    <row r="89" spans="1:26" s="5" customFormat="1" x14ac:dyDescent="0.3">
      <c r="A89" s="188"/>
      <c r="B89" s="21"/>
      <c r="C89" s="21"/>
      <c r="D89" s="21"/>
      <c r="E89" s="21"/>
      <c r="F89" s="61">
        <f t="shared" si="42"/>
        <v>0</v>
      </c>
      <c r="G89" s="75"/>
      <c r="H89" s="22"/>
      <c r="I89" s="23"/>
      <c r="J89" s="22"/>
      <c r="K89" s="61">
        <f t="shared" si="43"/>
        <v>0</v>
      </c>
      <c r="L89" s="64">
        <f t="shared" si="44"/>
        <v>0</v>
      </c>
      <c r="M89" s="53"/>
      <c r="N89" s="104"/>
      <c r="O89" s="18"/>
      <c r="P89" s="18"/>
      <c r="Q89" s="18"/>
      <c r="R89" s="18"/>
      <c r="S89" s="61"/>
      <c r="T89" s="53"/>
      <c r="U89" s="39"/>
      <c r="Z89" s="92"/>
    </row>
    <row r="90" spans="1:26" s="130" customFormat="1" x14ac:dyDescent="0.3">
      <c r="A90" s="41" t="s">
        <v>33</v>
      </c>
      <c r="B90" s="132">
        <f>+B84+B89+B85+B86</f>
        <v>13863.26</v>
      </c>
      <c r="C90" s="132">
        <f t="shared" ref="C90:K90" si="45">+C84+C89</f>
        <v>0</v>
      </c>
      <c r="D90" s="132">
        <f t="shared" si="45"/>
        <v>0</v>
      </c>
      <c r="E90" s="132">
        <f t="shared" si="45"/>
        <v>0</v>
      </c>
      <c r="F90" s="127">
        <f>+F84+F89+F85+F86</f>
        <v>13863.26</v>
      </c>
      <c r="G90" s="133">
        <f t="shared" si="45"/>
        <v>0</v>
      </c>
      <c r="H90" s="134">
        <f t="shared" si="45"/>
        <v>0</v>
      </c>
      <c r="I90" s="135">
        <f t="shared" si="45"/>
        <v>0</v>
      </c>
      <c r="J90" s="134">
        <f t="shared" si="45"/>
        <v>0</v>
      </c>
      <c r="K90" s="127">
        <f t="shared" si="45"/>
        <v>0</v>
      </c>
      <c r="L90" s="136">
        <f>+L84+L89+L85+L86</f>
        <v>13863.26</v>
      </c>
      <c r="M90" s="124"/>
      <c r="N90" s="126"/>
      <c r="O90" s="125"/>
      <c r="P90" s="125"/>
      <c r="Q90" s="125"/>
      <c r="R90" s="125"/>
      <c r="S90" s="127">
        <f>+S84+S89</f>
        <v>0</v>
      </c>
      <c r="T90" s="124"/>
      <c r="U90" s="145"/>
      <c r="Z90" s="131"/>
    </row>
    <row r="91" spans="1:26" s="130" customFormat="1" x14ac:dyDescent="0.3">
      <c r="A91" s="59" t="s">
        <v>39</v>
      </c>
      <c r="B91" s="143">
        <f t="shared" ref="B91:L91" si="46">+B18+B24+B30+B36+B42+B49+B56+B62+B69+B76+B83+B90</f>
        <v>163454.39999999999</v>
      </c>
      <c r="C91" s="143">
        <f t="shared" si="46"/>
        <v>0</v>
      </c>
      <c r="D91" s="143">
        <f t="shared" si="46"/>
        <v>0</v>
      </c>
      <c r="E91" s="143">
        <f t="shared" si="46"/>
        <v>0</v>
      </c>
      <c r="F91" s="143">
        <f t="shared" si="46"/>
        <v>163454.39999999999</v>
      </c>
      <c r="G91" s="143">
        <f t="shared" si="46"/>
        <v>0</v>
      </c>
      <c r="H91" s="143">
        <f t="shared" si="46"/>
        <v>0</v>
      </c>
      <c r="I91" s="143">
        <f t="shared" si="46"/>
        <v>0</v>
      </c>
      <c r="J91" s="143">
        <f t="shared" si="46"/>
        <v>0</v>
      </c>
      <c r="K91" s="143">
        <f t="shared" si="46"/>
        <v>0</v>
      </c>
      <c r="L91" s="143">
        <f t="shared" si="46"/>
        <v>163454.39999999999</v>
      </c>
      <c r="M91" s="144"/>
      <c r="N91" s="147"/>
      <c r="O91" s="144"/>
      <c r="P91" s="144"/>
      <c r="Q91" s="144"/>
      <c r="R91" s="144"/>
      <c r="S91" s="143">
        <f>+S18+S24+S30+S36+S42+S49+S56+S76</f>
        <v>143304</v>
      </c>
      <c r="T91" s="144"/>
      <c r="U91" s="144"/>
      <c r="Z91" s="131"/>
    </row>
    <row r="92" spans="1:26" s="5" customFormat="1" ht="15" customHeight="1" x14ac:dyDescent="0.3">
      <c r="N92" s="106"/>
      <c r="Z92" s="92"/>
    </row>
    <row r="93" spans="1:26" s="5" customFormat="1" ht="21" x14ac:dyDescent="0.4">
      <c r="B93" s="28"/>
      <c r="C93" s="28"/>
      <c r="D93" s="28"/>
      <c r="E93" s="29"/>
      <c r="F93" s="29"/>
      <c r="G93" s="29"/>
      <c r="H93" s="29"/>
      <c r="I93" s="29"/>
      <c r="J93" s="30"/>
      <c r="K93" s="30"/>
      <c r="L93" s="30"/>
      <c r="M93" s="30"/>
      <c r="N93" s="154"/>
      <c r="O93" s="30"/>
      <c r="P93" s="29"/>
      <c r="Q93" s="29"/>
      <c r="R93" s="29"/>
      <c r="S93" s="29"/>
      <c r="T93" s="30"/>
      <c r="Z93" s="92"/>
    </row>
    <row r="94" spans="1:26" s="5" customFormat="1" ht="21" x14ac:dyDescent="0.4">
      <c r="B94" s="28"/>
      <c r="C94" s="28"/>
      <c r="D94" s="28"/>
      <c r="E94" s="29"/>
      <c r="F94" s="29"/>
      <c r="G94" s="29"/>
      <c r="H94" s="29"/>
      <c r="I94" s="29"/>
      <c r="J94" s="30"/>
      <c r="K94" s="30"/>
      <c r="L94" s="30"/>
      <c r="M94" s="30"/>
      <c r="N94" s="154"/>
      <c r="O94" s="30"/>
      <c r="P94" s="29"/>
      <c r="Q94" s="149"/>
      <c r="R94" s="29"/>
      <c r="S94" s="29"/>
      <c r="T94" s="30"/>
      <c r="Z94" s="92"/>
    </row>
    <row r="95" spans="1:26" s="5" customFormat="1" ht="21" x14ac:dyDescent="0.4">
      <c r="B95" s="31"/>
      <c r="C95" s="31"/>
      <c r="D95" s="31"/>
      <c r="E95" s="32"/>
      <c r="F95" s="32"/>
      <c r="G95" s="31"/>
      <c r="H95" s="31"/>
      <c r="I95" s="31"/>
      <c r="J95" s="33"/>
      <c r="K95" s="33"/>
      <c r="L95" s="33"/>
      <c r="M95" s="30"/>
      <c r="N95" s="155"/>
      <c r="O95" s="33"/>
      <c r="P95" s="32"/>
      <c r="Q95" s="32"/>
      <c r="R95" s="32"/>
      <c r="S95" s="32"/>
      <c r="T95" s="33"/>
      <c r="Z95" s="92"/>
    </row>
    <row r="96" spans="1:26" ht="21" x14ac:dyDescent="0.4"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34"/>
      <c r="N96" s="197"/>
      <c r="O96" s="197"/>
      <c r="P96" s="197"/>
      <c r="Q96" s="197"/>
      <c r="R96" s="197"/>
      <c r="S96" s="197"/>
      <c r="T96" s="197"/>
    </row>
    <row r="97" spans="2:20" ht="21" x14ac:dyDescent="0.4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34"/>
      <c r="N97" s="195"/>
      <c r="O97" s="195"/>
      <c r="P97" s="195"/>
      <c r="Q97" s="195"/>
      <c r="R97" s="195"/>
      <c r="S97" s="195"/>
      <c r="T97" s="195"/>
    </row>
  </sheetData>
  <mergeCells count="44">
    <mergeCell ref="B96:F96"/>
    <mergeCell ref="G96:L96"/>
    <mergeCell ref="N96:T96"/>
    <mergeCell ref="B97:F97"/>
    <mergeCell ref="G97:L97"/>
    <mergeCell ref="N97:T97"/>
    <mergeCell ref="A84:A89"/>
    <mergeCell ref="A13:A17"/>
    <mergeCell ref="A19:A23"/>
    <mergeCell ref="A25:A29"/>
    <mergeCell ref="A31:A35"/>
    <mergeCell ref="A37:A41"/>
    <mergeCell ref="A43:A48"/>
    <mergeCell ref="A50:A55"/>
    <mergeCell ref="A57:A61"/>
    <mergeCell ref="A63:A68"/>
    <mergeCell ref="A70:A75"/>
    <mergeCell ref="A77:A82"/>
    <mergeCell ref="L10:L12"/>
    <mergeCell ref="M10:S10"/>
    <mergeCell ref="T10:U11"/>
    <mergeCell ref="M11:M12"/>
    <mergeCell ref="N11:O11"/>
    <mergeCell ref="P11:P12"/>
    <mergeCell ref="Q11:Q12"/>
    <mergeCell ref="R11:R12"/>
    <mergeCell ref="S11:S12"/>
    <mergeCell ref="A10:A12"/>
    <mergeCell ref="B10:E11"/>
    <mergeCell ref="F10:F12"/>
    <mergeCell ref="G10:J11"/>
    <mergeCell ref="K10:K12"/>
    <mergeCell ref="A6:C6"/>
    <mergeCell ref="D6:F6"/>
    <mergeCell ref="G6:H6"/>
    <mergeCell ref="I6:K6"/>
    <mergeCell ref="A1:Q1"/>
    <mergeCell ref="R1:S1"/>
    <mergeCell ref="A3:U3"/>
    <mergeCell ref="A5:C5"/>
    <mergeCell ref="D5:F5"/>
    <mergeCell ref="G5:H5"/>
    <mergeCell ref="I5:K5"/>
    <mergeCell ref="L5:M5"/>
  </mergeCells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opLeftCell="A4" zoomScale="80" zoomScaleNormal="80" workbookViewId="0">
      <pane xSplit="3" ySplit="9" topLeftCell="I13" activePane="bottomRight" state="frozen"/>
      <selection activeCell="A4" sqref="A4"/>
      <selection pane="topRight" activeCell="D4" sqref="D4"/>
      <selection pane="bottomLeft" activeCell="A13" sqref="A13"/>
      <selection pane="bottomRight" activeCell="A107" sqref="A107:XFD120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102" customWidth="1"/>
    <col min="15" max="15" width="11.33203125" style="2" customWidth="1"/>
    <col min="16" max="16" width="16.109375" style="2" customWidth="1"/>
    <col min="17" max="17" width="14.5546875" style="2" customWidth="1"/>
    <col min="18" max="18" width="14.6640625" style="2" customWidth="1"/>
    <col min="19" max="19" width="12.33203125" style="2" customWidth="1"/>
    <col min="20" max="20" width="11.44140625" style="2" customWidth="1"/>
    <col min="21" max="21" width="10.88671875" style="2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8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8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51"/>
      <c r="S2" s="3"/>
      <c r="T2" s="3"/>
    </row>
    <row r="3" spans="1:28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8" ht="9.75" customHeight="1" x14ac:dyDescent="0.3">
      <c r="S4" s="35"/>
      <c r="T4" s="35"/>
    </row>
    <row r="5" spans="1:28" s="5" customFormat="1" ht="21" x14ac:dyDescent="0.4">
      <c r="A5" s="189" t="s">
        <v>0</v>
      </c>
      <c r="B5" s="189"/>
      <c r="C5" s="189"/>
      <c r="D5" s="198" t="s">
        <v>92</v>
      </c>
      <c r="E5" s="198"/>
      <c r="F5" s="198"/>
      <c r="G5" s="179" t="s">
        <v>1</v>
      </c>
      <c r="H5" s="179"/>
      <c r="I5" s="199">
        <v>0</v>
      </c>
      <c r="J5" s="199"/>
      <c r="K5" s="199"/>
      <c r="L5" s="185"/>
      <c r="M5" s="185"/>
      <c r="N5" s="4"/>
      <c r="O5" s="4"/>
      <c r="P5" s="4"/>
      <c r="Q5" s="4"/>
      <c r="R5" s="4"/>
      <c r="S5" s="4"/>
      <c r="T5" s="4"/>
      <c r="U5" s="4"/>
      <c r="Z5" s="92"/>
    </row>
    <row r="6" spans="1:28" s="5" customFormat="1" ht="21" x14ac:dyDescent="0.4">
      <c r="A6" s="181" t="s">
        <v>2</v>
      </c>
      <c r="B6" s="181"/>
      <c r="C6" s="181"/>
      <c r="D6" s="200" t="s">
        <v>91</v>
      </c>
      <c r="E6" s="200"/>
      <c r="F6" s="200"/>
      <c r="G6" s="183" t="s">
        <v>3</v>
      </c>
      <c r="H6" s="183"/>
      <c r="I6" s="201">
        <v>13533.34</v>
      </c>
      <c r="J6" s="201"/>
      <c r="K6" s="201"/>
      <c r="L6" s="6"/>
      <c r="M6" s="4"/>
      <c r="N6" s="4"/>
      <c r="O6" s="4"/>
      <c r="P6" s="4"/>
      <c r="Q6" s="4"/>
      <c r="R6" s="4"/>
      <c r="S6" s="4"/>
      <c r="T6" s="4"/>
      <c r="U6" s="4"/>
      <c r="Z6" s="92"/>
    </row>
    <row r="7" spans="1:28" s="5" customFormat="1" ht="12" customHeight="1" x14ac:dyDescent="0.4">
      <c r="A7" s="95"/>
      <c r="B7" s="95"/>
      <c r="C7" s="95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Z7" s="92"/>
    </row>
    <row r="8" spans="1:28" s="5" customFormat="1" ht="10.5" customHeight="1" x14ac:dyDescent="0.4">
      <c r="A8" s="95"/>
      <c r="B8" s="95"/>
      <c r="C8" s="95"/>
      <c r="D8" s="6"/>
      <c r="E8" s="6"/>
      <c r="F8" s="6"/>
      <c r="G8" s="6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Z8" s="92"/>
    </row>
    <row r="9" spans="1:28" x14ac:dyDescent="0.3">
      <c r="A9" s="8"/>
      <c r="B9" s="9"/>
      <c r="C9" s="9"/>
      <c r="D9" s="10" t="s">
        <v>4</v>
      </c>
      <c r="E9" s="9"/>
      <c r="F9" s="10" t="s">
        <v>5</v>
      </c>
      <c r="G9" s="11" t="s">
        <v>6</v>
      </c>
      <c r="H9" s="11"/>
      <c r="I9" s="12"/>
      <c r="J9" s="11"/>
      <c r="K9" s="10" t="s">
        <v>7</v>
      </c>
      <c r="L9" s="13" t="s">
        <v>8</v>
      </c>
      <c r="M9" s="9"/>
      <c r="N9" s="152"/>
      <c r="O9" s="14"/>
      <c r="P9" s="10" t="s">
        <v>9</v>
      </c>
      <c r="Q9" s="10"/>
      <c r="R9" s="10"/>
      <c r="S9" s="9"/>
      <c r="T9" s="10" t="s">
        <v>10</v>
      </c>
      <c r="U9" s="15"/>
    </row>
    <row r="10" spans="1:28" x14ac:dyDescent="0.3">
      <c r="A10" s="193" t="s">
        <v>41</v>
      </c>
      <c r="B10" s="194" t="s">
        <v>11</v>
      </c>
      <c r="C10" s="194"/>
      <c r="D10" s="194"/>
      <c r="E10" s="194"/>
      <c r="F10" s="194" t="s">
        <v>12</v>
      </c>
      <c r="G10" s="194" t="s">
        <v>13</v>
      </c>
      <c r="H10" s="194"/>
      <c r="I10" s="194"/>
      <c r="J10" s="194"/>
      <c r="K10" s="194" t="s">
        <v>14</v>
      </c>
      <c r="L10" s="196" t="s">
        <v>15</v>
      </c>
      <c r="M10" s="194" t="s">
        <v>16</v>
      </c>
      <c r="N10" s="194"/>
      <c r="O10" s="194"/>
      <c r="P10" s="194"/>
      <c r="Q10" s="194"/>
      <c r="R10" s="194"/>
      <c r="S10" s="194"/>
      <c r="T10" s="194" t="s">
        <v>17</v>
      </c>
      <c r="U10" s="194"/>
    </row>
    <row r="11" spans="1:28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6"/>
      <c r="M11" s="194" t="s">
        <v>18</v>
      </c>
      <c r="N11" s="194" t="s">
        <v>19</v>
      </c>
      <c r="O11" s="194"/>
      <c r="P11" s="194" t="s">
        <v>20</v>
      </c>
      <c r="Q11" s="194" t="s">
        <v>21</v>
      </c>
      <c r="R11" s="194" t="s">
        <v>22</v>
      </c>
      <c r="S11" s="194" t="s">
        <v>23</v>
      </c>
      <c r="T11" s="194"/>
      <c r="U11" s="194"/>
    </row>
    <row r="12" spans="1:28" ht="24" x14ac:dyDescent="0.3">
      <c r="A12" s="193"/>
      <c r="B12" s="96" t="s">
        <v>24</v>
      </c>
      <c r="C12" s="96" t="s">
        <v>25</v>
      </c>
      <c r="D12" s="96" t="s">
        <v>26</v>
      </c>
      <c r="E12" s="96" t="s">
        <v>27</v>
      </c>
      <c r="F12" s="194"/>
      <c r="G12" s="96" t="s">
        <v>24</v>
      </c>
      <c r="H12" s="96" t="s">
        <v>25</v>
      </c>
      <c r="I12" s="96" t="s">
        <v>26</v>
      </c>
      <c r="J12" s="96" t="s">
        <v>27</v>
      </c>
      <c r="K12" s="194"/>
      <c r="L12" s="196"/>
      <c r="M12" s="194"/>
      <c r="N12" s="100" t="s">
        <v>28</v>
      </c>
      <c r="O12" s="96" t="s">
        <v>29</v>
      </c>
      <c r="P12" s="194"/>
      <c r="Q12" s="194"/>
      <c r="R12" s="194"/>
      <c r="S12" s="194"/>
      <c r="T12" s="97" t="s">
        <v>30</v>
      </c>
      <c r="U12" s="96" t="s">
        <v>31</v>
      </c>
    </row>
    <row r="13" spans="1:28" s="5" customFormat="1" x14ac:dyDescent="0.3">
      <c r="A13" s="186" t="s">
        <v>32</v>
      </c>
      <c r="B13" s="48"/>
      <c r="C13" s="48"/>
      <c r="D13" s="48"/>
      <c r="E13" s="48"/>
      <c r="F13" s="60">
        <f t="shared" ref="F13:F17" si="0">+B13+C13+D13+E13</f>
        <v>0</v>
      </c>
      <c r="G13" s="68">
        <v>0</v>
      </c>
      <c r="H13" s="47">
        <v>0</v>
      </c>
      <c r="I13" s="48">
        <v>0</v>
      </c>
      <c r="J13" s="47"/>
      <c r="K13" s="69">
        <f t="shared" ref="K13:K17" si="1">SUM(G13:J13)</f>
        <v>0</v>
      </c>
      <c r="L13" s="63">
        <f t="shared" ref="L13:L17" si="2">F13-K13</f>
        <v>0</v>
      </c>
      <c r="M13" s="82"/>
      <c r="N13" s="103"/>
      <c r="O13" s="49"/>
      <c r="P13" s="83"/>
      <c r="Q13" s="83"/>
      <c r="R13" s="49"/>
      <c r="S13" s="60"/>
      <c r="T13" s="82"/>
      <c r="U13" s="50"/>
      <c r="Z13" s="92"/>
    </row>
    <row r="14" spans="1:28" s="5" customFormat="1" x14ac:dyDescent="0.3">
      <c r="A14" s="187"/>
      <c r="B14" s="16">
        <v>1459.26</v>
      </c>
      <c r="C14" s="16"/>
      <c r="D14" s="16"/>
      <c r="E14" s="16"/>
      <c r="F14" s="61">
        <f t="shared" si="0"/>
        <v>1459.26</v>
      </c>
      <c r="G14" s="70"/>
      <c r="H14" s="17"/>
      <c r="I14" s="16"/>
      <c r="J14" s="17"/>
      <c r="K14" s="71">
        <f t="shared" si="1"/>
        <v>0</v>
      </c>
      <c r="L14" s="64">
        <f t="shared" si="2"/>
        <v>1459.26</v>
      </c>
      <c r="M14" s="53"/>
      <c r="N14" s="104"/>
      <c r="O14" s="18"/>
      <c r="P14" s="18"/>
      <c r="Q14" s="18"/>
      <c r="R14" s="18"/>
      <c r="S14" s="61"/>
      <c r="T14" s="53"/>
      <c r="U14" s="39"/>
      <c r="Z14" s="92"/>
    </row>
    <row r="15" spans="1:28" s="5" customFormat="1" x14ac:dyDescent="0.3">
      <c r="A15" s="187"/>
      <c r="B15" s="16">
        <v>1459.26</v>
      </c>
      <c r="C15" s="16"/>
      <c r="D15" s="16"/>
      <c r="E15" s="16"/>
      <c r="F15" s="61">
        <f t="shared" si="0"/>
        <v>1459.26</v>
      </c>
      <c r="G15" s="70"/>
      <c r="H15" s="17"/>
      <c r="I15" s="16"/>
      <c r="J15" s="17"/>
      <c r="K15" s="71">
        <f t="shared" si="1"/>
        <v>0</v>
      </c>
      <c r="L15" s="64">
        <f t="shared" si="2"/>
        <v>1459.26</v>
      </c>
      <c r="M15" s="53"/>
      <c r="N15" s="104"/>
      <c r="O15" s="18"/>
      <c r="P15" s="18"/>
      <c r="Q15" s="18"/>
      <c r="R15" s="18"/>
      <c r="S15" s="61"/>
      <c r="T15" s="53"/>
      <c r="U15" s="39"/>
      <c r="Z15" s="92"/>
    </row>
    <row r="16" spans="1:28" s="5" customFormat="1" x14ac:dyDescent="0.3">
      <c r="A16" s="187"/>
      <c r="B16" s="16"/>
      <c r="C16" s="16"/>
      <c r="D16" s="16"/>
      <c r="E16" s="16"/>
      <c r="F16" s="61">
        <f t="shared" si="0"/>
        <v>0</v>
      </c>
      <c r="G16" s="70"/>
      <c r="H16" s="17"/>
      <c r="I16" s="16"/>
      <c r="J16" s="17"/>
      <c r="K16" s="71">
        <f t="shared" si="1"/>
        <v>0</v>
      </c>
      <c r="L16" s="64">
        <f t="shared" si="2"/>
        <v>0</v>
      </c>
      <c r="M16" s="53"/>
      <c r="N16" s="104"/>
      <c r="O16" s="18"/>
      <c r="P16" s="18"/>
      <c r="Q16" s="18"/>
      <c r="R16" s="18"/>
      <c r="S16" s="61"/>
      <c r="T16" s="53"/>
      <c r="U16" s="39"/>
      <c r="Z16" s="92"/>
      <c r="AA16" s="93"/>
      <c r="AB16" s="93"/>
    </row>
    <row r="17" spans="1:26" s="5" customFormat="1" x14ac:dyDescent="0.3">
      <c r="A17" s="188"/>
      <c r="B17" s="16"/>
      <c r="C17" s="16"/>
      <c r="D17" s="16"/>
      <c r="E17" s="16"/>
      <c r="F17" s="61">
        <f t="shared" si="0"/>
        <v>0</v>
      </c>
      <c r="G17" s="70"/>
      <c r="H17" s="17"/>
      <c r="I17" s="16"/>
      <c r="J17" s="17"/>
      <c r="K17" s="71">
        <f t="shared" si="1"/>
        <v>0</v>
      </c>
      <c r="L17" s="64">
        <f t="shared" si="2"/>
        <v>0</v>
      </c>
      <c r="M17" s="53"/>
      <c r="N17" s="104"/>
      <c r="O17" s="18"/>
      <c r="P17" s="18"/>
      <c r="Q17" s="18"/>
      <c r="R17" s="18"/>
      <c r="S17" s="61"/>
      <c r="T17" s="53"/>
      <c r="U17" s="39"/>
      <c r="Z17" s="92"/>
    </row>
    <row r="18" spans="1:26" s="130" customFormat="1" x14ac:dyDescent="0.3">
      <c r="A18" s="45" t="s">
        <v>33</v>
      </c>
      <c r="B18" s="122">
        <f>+B13+B17+B15+B14</f>
        <v>2918.52</v>
      </c>
      <c r="C18" s="122">
        <f t="shared" ref="C18:K18" si="3">+C13+C17</f>
        <v>0</v>
      </c>
      <c r="D18" s="122">
        <f t="shared" si="3"/>
        <v>0</v>
      </c>
      <c r="E18" s="122">
        <f t="shared" si="3"/>
        <v>0</v>
      </c>
      <c r="F18" s="119">
        <f>+F13+F17+F14+F15</f>
        <v>2918.52</v>
      </c>
      <c r="G18" s="120">
        <f t="shared" si="3"/>
        <v>0</v>
      </c>
      <c r="H18" s="121">
        <f t="shared" si="3"/>
        <v>0</v>
      </c>
      <c r="I18" s="122">
        <f t="shared" si="3"/>
        <v>0</v>
      </c>
      <c r="J18" s="121">
        <f t="shared" si="3"/>
        <v>0</v>
      </c>
      <c r="K18" s="119">
        <f t="shared" si="3"/>
        <v>0</v>
      </c>
      <c r="L18" s="136">
        <f>+L13+L17+L14+L15</f>
        <v>2918.52</v>
      </c>
      <c r="M18" s="124"/>
      <c r="N18" s="126"/>
      <c r="O18" s="125"/>
      <c r="P18" s="125"/>
      <c r="Q18" s="125"/>
      <c r="R18" s="125"/>
      <c r="S18" s="127">
        <f>+S13+S17</f>
        <v>0</v>
      </c>
      <c r="T18" s="128"/>
      <c r="U18" s="142"/>
      <c r="Z18" s="131"/>
    </row>
    <row r="19" spans="1:26" s="5" customFormat="1" x14ac:dyDescent="0.3">
      <c r="A19" s="186" t="s">
        <v>34</v>
      </c>
      <c r="B19" s="46"/>
      <c r="C19" s="46"/>
      <c r="D19" s="46"/>
      <c r="E19" s="46"/>
      <c r="F19" s="60">
        <f t="shared" ref="F19:F23" si="4">+B19+C19+D19+E19</f>
        <v>0</v>
      </c>
      <c r="G19" s="68"/>
      <c r="H19" s="47"/>
      <c r="I19" s="48"/>
      <c r="J19" s="47"/>
      <c r="K19" s="60">
        <f t="shared" ref="K19:K23" si="5">SUM(G19:J19)</f>
        <v>0</v>
      </c>
      <c r="L19" s="66">
        <f t="shared" ref="L19:L23" si="6">F19-K19</f>
        <v>0</v>
      </c>
      <c r="M19" s="52"/>
      <c r="N19" s="103"/>
      <c r="O19" s="49"/>
      <c r="P19" s="49"/>
      <c r="Q19" s="49"/>
      <c r="R19" s="49"/>
      <c r="S19" s="57"/>
      <c r="T19" s="52"/>
      <c r="U19" s="50"/>
      <c r="Z19" s="92"/>
    </row>
    <row r="20" spans="1:26" s="5" customFormat="1" x14ac:dyDescent="0.3">
      <c r="A20" s="187"/>
      <c r="B20" s="21">
        <v>1459.26</v>
      </c>
      <c r="C20" s="21"/>
      <c r="D20" s="21"/>
      <c r="E20" s="21"/>
      <c r="F20" s="61">
        <f t="shared" si="4"/>
        <v>1459.26</v>
      </c>
      <c r="G20" s="70"/>
      <c r="H20" s="17"/>
      <c r="I20" s="16"/>
      <c r="J20" s="17"/>
      <c r="K20" s="61">
        <f t="shared" si="5"/>
        <v>0</v>
      </c>
      <c r="L20" s="64">
        <f t="shared" si="6"/>
        <v>1459.26</v>
      </c>
      <c r="M20" s="53"/>
      <c r="N20" s="104"/>
      <c r="O20" s="18"/>
      <c r="P20" s="18"/>
      <c r="Q20" s="18"/>
      <c r="R20" s="18"/>
      <c r="S20" s="51"/>
      <c r="T20" s="53"/>
      <c r="U20" s="39"/>
      <c r="Z20" s="92"/>
    </row>
    <row r="21" spans="1:26" s="5" customFormat="1" x14ac:dyDescent="0.3">
      <c r="A21" s="187"/>
      <c r="B21" s="21">
        <v>1459.26</v>
      </c>
      <c r="C21" s="21"/>
      <c r="D21" s="21"/>
      <c r="E21" s="21"/>
      <c r="F21" s="61">
        <f t="shared" si="4"/>
        <v>1459.26</v>
      </c>
      <c r="G21" s="70"/>
      <c r="H21" s="17"/>
      <c r="I21" s="16"/>
      <c r="J21" s="17"/>
      <c r="K21" s="61">
        <f t="shared" si="5"/>
        <v>0</v>
      </c>
      <c r="L21" s="64">
        <f t="shared" si="6"/>
        <v>1459.26</v>
      </c>
      <c r="M21" s="84"/>
      <c r="N21" s="104"/>
      <c r="O21" s="18"/>
      <c r="P21" s="18"/>
      <c r="Q21" s="18"/>
      <c r="R21" s="18"/>
      <c r="S21" s="51"/>
      <c r="T21" s="84"/>
      <c r="U21" s="39"/>
      <c r="Z21" s="92"/>
    </row>
    <row r="22" spans="1:26" s="5" customFormat="1" x14ac:dyDescent="0.3">
      <c r="A22" s="187"/>
      <c r="B22" s="21"/>
      <c r="C22" s="21"/>
      <c r="D22" s="21"/>
      <c r="E22" s="21"/>
      <c r="F22" s="61">
        <f t="shared" si="4"/>
        <v>0</v>
      </c>
      <c r="G22" s="70"/>
      <c r="H22" s="17"/>
      <c r="I22" s="16"/>
      <c r="J22" s="17"/>
      <c r="K22" s="61">
        <f t="shared" si="5"/>
        <v>0</v>
      </c>
      <c r="L22" s="64">
        <f t="shared" si="6"/>
        <v>0</v>
      </c>
      <c r="M22" s="53"/>
      <c r="N22" s="104"/>
      <c r="O22" s="18"/>
      <c r="P22" s="18"/>
      <c r="Q22" s="18"/>
      <c r="R22" s="18"/>
      <c r="S22" s="51"/>
      <c r="T22" s="53"/>
      <c r="U22" s="39"/>
      <c r="Z22" s="92"/>
    </row>
    <row r="23" spans="1:26" s="5" customFormat="1" x14ac:dyDescent="0.3">
      <c r="A23" s="188"/>
      <c r="B23" s="21"/>
      <c r="C23" s="21"/>
      <c r="D23" s="21"/>
      <c r="E23" s="21"/>
      <c r="F23" s="61">
        <f t="shared" si="4"/>
        <v>0</v>
      </c>
      <c r="G23" s="70"/>
      <c r="H23" s="17"/>
      <c r="I23" s="16"/>
      <c r="J23" s="17"/>
      <c r="K23" s="61">
        <f t="shared" si="5"/>
        <v>0</v>
      </c>
      <c r="L23" s="64">
        <f t="shared" si="6"/>
        <v>0</v>
      </c>
      <c r="M23" s="53"/>
      <c r="N23" s="104"/>
      <c r="O23" s="18"/>
      <c r="P23" s="18"/>
      <c r="Q23" s="18"/>
      <c r="R23" s="18"/>
      <c r="S23" s="51"/>
      <c r="T23" s="53"/>
      <c r="U23" s="39"/>
      <c r="Z23" s="92"/>
    </row>
    <row r="24" spans="1:26" s="130" customFormat="1" x14ac:dyDescent="0.3">
      <c r="A24" s="41" t="s">
        <v>33</v>
      </c>
      <c r="B24" s="132">
        <f>+B19+B23+B20+B21</f>
        <v>2918.52</v>
      </c>
      <c r="C24" s="132">
        <f t="shared" ref="C24:K24" si="7">+C19+C23</f>
        <v>0</v>
      </c>
      <c r="D24" s="132">
        <f t="shared" si="7"/>
        <v>0</v>
      </c>
      <c r="E24" s="132">
        <f t="shared" si="7"/>
        <v>0</v>
      </c>
      <c r="F24" s="127">
        <f>+F19+F23+F20+F21</f>
        <v>2918.52</v>
      </c>
      <c r="G24" s="120">
        <f t="shared" si="7"/>
        <v>0</v>
      </c>
      <c r="H24" s="121">
        <f t="shared" si="7"/>
        <v>0</v>
      </c>
      <c r="I24" s="122">
        <f t="shared" si="7"/>
        <v>0</v>
      </c>
      <c r="J24" s="121">
        <f t="shared" si="7"/>
        <v>0</v>
      </c>
      <c r="K24" s="119">
        <f t="shared" si="7"/>
        <v>0</v>
      </c>
      <c r="L24" s="136">
        <f>+L19+L23+L20+L21</f>
        <v>2918.52</v>
      </c>
      <c r="M24" s="124"/>
      <c r="N24" s="126"/>
      <c r="O24" s="125"/>
      <c r="P24" s="125"/>
      <c r="Q24" s="125"/>
      <c r="R24" s="125"/>
      <c r="S24" s="139">
        <f>+S19+S23</f>
        <v>0</v>
      </c>
      <c r="T24" s="124"/>
      <c r="U24" s="145"/>
      <c r="Z24" s="131"/>
    </row>
    <row r="25" spans="1:26" s="5" customFormat="1" x14ac:dyDescent="0.3">
      <c r="A25" s="187" t="s">
        <v>35</v>
      </c>
      <c r="B25" s="27"/>
      <c r="C25" s="27"/>
      <c r="D25" s="27"/>
      <c r="E25" s="27"/>
      <c r="F25" s="74">
        <f>+B25+C25+D25+E25</f>
        <v>0</v>
      </c>
      <c r="G25" s="68"/>
      <c r="H25" s="47"/>
      <c r="I25" s="48"/>
      <c r="J25" s="47"/>
      <c r="K25" s="60">
        <f t="shared" ref="K25:K29" si="8">SUM(G25:J25)</f>
        <v>0</v>
      </c>
      <c r="L25" s="67">
        <f t="shared" ref="L25:L29" si="9">F25-K25</f>
        <v>0</v>
      </c>
      <c r="M25" s="52"/>
      <c r="N25" s="103"/>
      <c r="O25" s="49"/>
      <c r="P25" s="49"/>
      <c r="Q25" s="49"/>
      <c r="R25" s="49"/>
      <c r="S25" s="60"/>
      <c r="T25" s="55"/>
      <c r="U25" s="38"/>
      <c r="Z25" s="92"/>
    </row>
    <row r="26" spans="1:26" s="5" customFormat="1" x14ac:dyDescent="0.3">
      <c r="A26" s="187"/>
      <c r="B26" s="21">
        <v>1459.26</v>
      </c>
      <c r="C26" s="21"/>
      <c r="D26" s="21"/>
      <c r="E26" s="21"/>
      <c r="F26" s="61">
        <f t="shared" ref="F26:F29" si="10">+B26+C26+D26+E26</f>
        <v>1459.26</v>
      </c>
      <c r="G26" s="75"/>
      <c r="H26" s="22"/>
      <c r="I26" s="23"/>
      <c r="J26" s="22"/>
      <c r="K26" s="61">
        <f t="shared" si="8"/>
        <v>0</v>
      </c>
      <c r="L26" s="64">
        <f t="shared" si="9"/>
        <v>1459.26</v>
      </c>
      <c r="M26" s="53"/>
      <c r="N26" s="104"/>
      <c r="O26" s="18"/>
      <c r="P26" s="18"/>
      <c r="Q26" s="18"/>
      <c r="R26" s="18"/>
      <c r="S26" s="61"/>
      <c r="T26" s="53"/>
      <c r="U26" s="39"/>
      <c r="Z26" s="92"/>
    </row>
    <row r="27" spans="1:26" s="5" customFormat="1" x14ac:dyDescent="0.3">
      <c r="A27" s="187"/>
      <c r="B27" s="21">
        <v>1959.26</v>
      </c>
      <c r="C27" s="21"/>
      <c r="D27" s="21"/>
      <c r="E27" s="21"/>
      <c r="F27" s="61">
        <f t="shared" si="10"/>
        <v>1959.26</v>
      </c>
      <c r="G27" s="75"/>
      <c r="H27" s="22"/>
      <c r="I27" s="23"/>
      <c r="J27" s="22"/>
      <c r="K27" s="61">
        <f t="shared" si="8"/>
        <v>0</v>
      </c>
      <c r="L27" s="64">
        <f t="shared" si="9"/>
        <v>1959.26</v>
      </c>
      <c r="M27" s="53"/>
      <c r="N27" s="104"/>
      <c r="O27" s="18"/>
      <c r="P27" s="18"/>
      <c r="Q27" s="18"/>
      <c r="R27" s="18"/>
      <c r="S27" s="61"/>
      <c r="T27" s="53"/>
      <c r="U27" s="39"/>
      <c r="Z27" s="92"/>
    </row>
    <row r="28" spans="1:26" s="5" customFormat="1" x14ac:dyDescent="0.3">
      <c r="A28" s="187"/>
      <c r="B28" s="21"/>
      <c r="C28" s="21"/>
      <c r="D28" s="21"/>
      <c r="E28" s="21"/>
      <c r="F28" s="61">
        <f t="shared" si="10"/>
        <v>0</v>
      </c>
      <c r="G28" s="75"/>
      <c r="H28" s="22"/>
      <c r="I28" s="23"/>
      <c r="J28" s="22"/>
      <c r="K28" s="61">
        <f t="shared" si="8"/>
        <v>0</v>
      </c>
      <c r="L28" s="64">
        <f t="shared" si="9"/>
        <v>0</v>
      </c>
      <c r="M28" s="53"/>
      <c r="N28" s="104"/>
      <c r="O28" s="18"/>
      <c r="P28" s="18"/>
      <c r="Q28" s="18"/>
      <c r="R28" s="18"/>
      <c r="S28" s="61"/>
      <c r="T28" s="53"/>
      <c r="U28" s="39"/>
      <c r="Z28" s="92"/>
    </row>
    <row r="29" spans="1:26" s="5" customFormat="1" x14ac:dyDescent="0.3">
      <c r="A29" s="188"/>
      <c r="B29" s="21">
        <f>SUM(B25)</f>
        <v>0</v>
      </c>
      <c r="C29" s="21"/>
      <c r="D29" s="21"/>
      <c r="E29" s="21"/>
      <c r="F29" s="61">
        <f t="shared" si="10"/>
        <v>0</v>
      </c>
      <c r="G29" s="75"/>
      <c r="H29" s="22"/>
      <c r="I29" s="23"/>
      <c r="J29" s="22"/>
      <c r="K29" s="61">
        <f t="shared" si="8"/>
        <v>0</v>
      </c>
      <c r="L29" s="64">
        <f t="shared" si="9"/>
        <v>0</v>
      </c>
      <c r="M29" s="53"/>
      <c r="N29" s="104"/>
      <c r="O29" s="18"/>
      <c r="P29" s="18"/>
      <c r="Q29" s="18"/>
      <c r="R29" s="18"/>
      <c r="S29" s="61"/>
      <c r="T29" s="53"/>
      <c r="U29" s="39"/>
      <c r="Z29" s="92"/>
    </row>
    <row r="30" spans="1:26" s="130" customFormat="1" x14ac:dyDescent="0.3">
      <c r="A30" s="45" t="s">
        <v>33</v>
      </c>
      <c r="B30" s="118">
        <f>+B25+B29+B26+B27</f>
        <v>3418.52</v>
      </c>
      <c r="C30" s="118">
        <f t="shared" ref="C30:K30" si="11">+C25+C29</f>
        <v>0</v>
      </c>
      <c r="D30" s="118">
        <f t="shared" si="11"/>
        <v>0</v>
      </c>
      <c r="E30" s="118">
        <f t="shared" si="11"/>
        <v>0</v>
      </c>
      <c r="F30" s="119">
        <f>+F25+F29+F26+F27</f>
        <v>3418.52</v>
      </c>
      <c r="G30" s="120">
        <f t="shared" si="11"/>
        <v>0</v>
      </c>
      <c r="H30" s="121">
        <f t="shared" si="11"/>
        <v>0</v>
      </c>
      <c r="I30" s="122">
        <f t="shared" si="11"/>
        <v>0</v>
      </c>
      <c r="J30" s="121">
        <f t="shared" si="11"/>
        <v>0</v>
      </c>
      <c r="K30" s="119">
        <f t="shared" si="11"/>
        <v>0</v>
      </c>
      <c r="L30" s="123">
        <f>+L25+L29+L26+L27</f>
        <v>3418.52</v>
      </c>
      <c r="M30" s="124"/>
      <c r="N30" s="126"/>
      <c r="O30" s="125"/>
      <c r="P30" s="125"/>
      <c r="Q30" s="125"/>
      <c r="R30" s="125"/>
      <c r="S30" s="127">
        <f>+S25+S29</f>
        <v>0</v>
      </c>
      <c r="T30" s="128"/>
      <c r="U30" s="142"/>
      <c r="Z30" s="131"/>
    </row>
    <row r="31" spans="1:26" s="5" customFormat="1" x14ac:dyDescent="0.3">
      <c r="A31" s="186" t="s">
        <v>36</v>
      </c>
      <c r="B31" s="46"/>
      <c r="C31" s="46"/>
      <c r="D31" s="46"/>
      <c r="E31" s="46"/>
      <c r="F31" s="60">
        <f t="shared" ref="F31:F35" si="12">+B31+C31+D31+E31</f>
        <v>0</v>
      </c>
      <c r="G31" s="77"/>
      <c r="H31" s="78"/>
      <c r="I31" s="79"/>
      <c r="J31" s="78"/>
      <c r="K31" s="60">
        <f t="shared" ref="K31:K35" si="13">SUM(G31:J31)</f>
        <v>0</v>
      </c>
      <c r="L31" s="66">
        <f t="shared" ref="L31:L35" si="14">F31-K31</f>
        <v>0</v>
      </c>
      <c r="M31" s="52"/>
      <c r="N31" s="103"/>
      <c r="O31" s="49"/>
      <c r="P31" s="49"/>
      <c r="Q31" s="49"/>
      <c r="R31" s="49"/>
      <c r="S31" s="60"/>
      <c r="T31" s="52"/>
      <c r="U31" s="50"/>
      <c r="Z31" s="92"/>
    </row>
    <row r="32" spans="1:26" s="5" customFormat="1" x14ac:dyDescent="0.3">
      <c r="A32" s="187"/>
      <c r="B32" s="21">
        <v>1459.26</v>
      </c>
      <c r="C32" s="21"/>
      <c r="D32" s="21"/>
      <c r="E32" s="21"/>
      <c r="F32" s="61">
        <f t="shared" si="12"/>
        <v>1459.26</v>
      </c>
      <c r="G32" s="75"/>
      <c r="H32" s="22"/>
      <c r="I32" s="23"/>
      <c r="J32" s="22"/>
      <c r="K32" s="61">
        <f t="shared" si="13"/>
        <v>0</v>
      </c>
      <c r="L32" s="64">
        <f t="shared" si="14"/>
        <v>1459.26</v>
      </c>
      <c r="M32" s="53"/>
      <c r="N32" s="104"/>
      <c r="O32" s="18"/>
      <c r="P32" s="18"/>
      <c r="Q32" s="18"/>
      <c r="R32" s="18"/>
      <c r="S32" s="61"/>
      <c r="T32" s="53"/>
      <c r="U32" s="39"/>
      <c r="Z32" s="92"/>
    </row>
    <row r="33" spans="1:26" s="5" customFormat="1" x14ac:dyDescent="0.3">
      <c r="A33" s="187"/>
      <c r="B33" s="21">
        <v>1459.26</v>
      </c>
      <c r="C33" s="21"/>
      <c r="D33" s="21"/>
      <c r="E33" s="21"/>
      <c r="F33" s="61">
        <f t="shared" si="12"/>
        <v>1459.26</v>
      </c>
      <c r="G33" s="75"/>
      <c r="H33" s="22"/>
      <c r="I33" s="23"/>
      <c r="J33" s="22"/>
      <c r="K33" s="61">
        <f t="shared" si="13"/>
        <v>0</v>
      </c>
      <c r="L33" s="64">
        <f t="shared" si="14"/>
        <v>1459.26</v>
      </c>
      <c r="M33" s="53"/>
      <c r="N33" s="104"/>
      <c r="O33" s="18"/>
      <c r="P33" s="18"/>
      <c r="Q33" s="18"/>
      <c r="R33" s="18"/>
      <c r="S33" s="61"/>
      <c r="T33" s="53"/>
      <c r="U33" s="39"/>
      <c r="Z33" s="92"/>
    </row>
    <row r="34" spans="1:26" s="5" customFormat="1" x14ac:dyDescent="0.3">
      <c r="A34" s="187"/>
      <c r="B34" s="21"/>
      <c r="C34" s="21"/>
      <c r="D34" s="21"/>
      <c r="E34" s="21"/>
      <c r="F34" s="61">
        <f t="shared" si="12"/>
        <v>0</v>
      </c>
      <c r="G34" s="75"/>
      <c r="H34" s="22"/>
      <c r="I34" s="23"/>
      <c r="J34" s="22"/>
      <c r="K34" s="61">
        <f t="shared" si="13"/>
        <v>0</v>
      </c>
      <c r="L34" s="64">
        <f t="shared" si="14"/>
        <v>0</v>
      </c>
      <c r="M34" s="53"/>
      <c r="N34" s="153"/>
      <c r="O34" s="18"/>
      <c r="P34" s="18"/>
      <c r="Q34" s="18"/>
      <c r="R34" s="18"/>
      <c r="S34" s="61"/>
      <c r="T34" s="53"/>
      <c r="U34" s="39"/>
      <c r="Z34" s="92"/>
    </row>
    <row r="35" spans="1:26" s="5" customFormat="1" x14ac:dyDescent="0.3">
      <c r="A35" s="188"/>
      <c r="B35" s="21"/>
      <c r="C35" s="21"/>
      <c r="D35" s="21"/>
      <c r="E35" s="21"/>
      <c r="F35" s="61">
        <f t="shared" si="12"/>
        <v>0</v>
      </c>
      <c r="G35" s="75"/>
      <c r="H35" s="22"/>
      <c r="I35" s="23"/>
      <c r="J35" s="22"/>
      <c r="K35" s="61">
        <f t="shared" si="13"/>
        <v>0</v>
      </c>
      <c r="L35" s="64">
        <f t="shared" si="14"/>
        <v>0</v>
      </c>
      <c r="M35" s="53"/>
      <c r="N35" s="104"/>
      <c r="O35" s="18"/>
      <c r="P35" s="18"/>
      <c r="Q35" s="18"/>
      <c r="R35" s="18"/>
      <c r="S35" s="61"/>
      <c r="T35" s="53"/>
      <c r="U35" s="39"/>
      <c r="Z35" s="92"/>
    </row>
    <row r="36" spans="1:26" s="130" customFormat="1" x14ac:dyDescent="0.3">
      <c r="A36" s="41" t="s">
        <v>33</v>
      </c>
      <c r="B36" s="132">
        <f>+B31+B35+B32+B33</f>
        <v>2918.52</v>
      </c>
      <c r="C36" s="132">
        <f>+C31+C35</f>
        <v>0</v>
      </c>
      <c r="D36" s="132">
        <f>+D31+D35</f>
        <v>0</v>
      </c>
      <c r="E36" s="132">
        <f>+E31+E35</f>
        <v>0</v>
      </c>
      <c r="F36" s="127">
        <f>+F31+F35+F32+F33</f>
        <v>2918.52</v>
      </c>
      <c r="G36" s="133">
        <f>+G35+G31</f>
        <v>0</v>
      </c>
      <c r="H36" s="134">
        <f>+H35+H31</f>
        <v>0</v>
      </c>
      <c r="I36" s="135">
        <f>+I35+I31</f>
        <v>0</v>
      </c>
      <c r="J36" s="134">
        <f>+J35+J31</f>
        <v>0</v>
      </c>
      <c r="K36" s="127">
        <f>+K35+K31</f>
        <v>0</v>
      </c>
      <c r="L36" s="136">
        <f>+L31+L35+L32+L33</f>
        <v>2918.52</v>
      </c>
      <c r="M36" s="124"/>
      <c r="N36" s="126"/>
      <c r="O36" s="125"/>
      <c r="P36" s="125"/>
      <c r="Q36" s="125"/>
      <c r="R36" s="125"/>
      <c r="S36" s="127">
        <f>+S31+S35</f>
        <v>0</v>
      </c>
      <c r="T36" s="124"/>
      <c r="U36" s="145"/>
      <c r="Z36" s="131"/>
    </row>
    <row r="37" spans="1:26" s="5" customFormat="1" x14ac:dyDescent="0.3">
      <c r="A37" s="187" t="s">
        <v>37</v>
      </c>
      <c r="B37" s="24"/>
      <c r="C37" s="27"/>
      <c r="D37" s="27"/>
      <c r="E37" s="27"/>
      <c r="F37" s="74">
        <f t="shared" ref="F37:F41" si="15">+B37+C37+D37+E37</f>
        <v>0</v>
      </c>
      <c r="G37" s="76"/>
      <c r="H37" s="25"/>
      <c r="I37" s="26"/>
      <c r="J37" s="25"/>
      <c r="K37" s="74">
        <f t="shared" ref="K37:K41" si="16">SUM(G37:J37)</f>
        <v>0</v>
      </c>
      <c r="L37" s="67">
        <f t="shared" ref="L37:L41" si="17">F37-K37</f>
        <v>0</v>
      </c>
      <c r="M37" s="52"/>
      <c r="N37" s="103"/>
      <c r="O37" s="49"/>
      <c r="P37" s="49"/>
      <c r="Q37" s="49"/>
      <c r="R37" s="49"/>
      <c r="S37" s="60"/>
      <c r="T37" s="55"/>
      <c r="U37" s="38"/>
      <c r="Z37" s="92"/>
    </row>
    <row r="38" spans="1:26" s="5" customFormat="1" x14ac:dyDescent="0.3">
      <c r="A38" s="187"/>
      <c r="B38" s="21">
        <v>1459.26</v>
      </c>
      <c r="C38" s="21"/>
      <c r="D38" s="21"/>
      <c r="E38" s="21"/>
      <c r="F38" s="61">
        <f t="shared" si="15"/>
        <v>1459.26</v>
      </c>
      <c r="G38" s="75"/>
      <c r="H38" s="22"/>
      <c r="I38" s="23"/>
      <c r="J38" s="22"/>
      <c r="K38" s="61">
        <f t="shared" si="16"/>
        <v>0</v>
      </c>
      <c r="L38" s="64">
        <f t="shared" si="17"/>
        <v>1459.26</v>
      </c>
      <c r="M38" s="84"/>
      <c r="N38" s="104"/>
      <c r="O38" s="18"/>
      <c r="P38" s="18"/>
      <c r="Q38" s="18"/>
      <c r="R38" s="18"/>
      <c r="S38" s="61"/>
      <c r="T38" s="84"/>
      <c r="U38" s="39"/>
      <c r="Z38" s="92"/>
    </row>
    <row r="39" spans="1:26" s="5" customFormat="1" x14ac:dyDescent="0.3">
      <c r="A39" s="187"/>
      <c r="B39" s="21">
        <v>1459.26</v>
      </c>
      <c r="C39" s="21"/>
      <c r="D39" s="21"/>
      <c r="E39" s="21"/>
      <c r="F39" s="61">
        <f t="shared" si="15"/>
        <v>1459.26</v>
      </c>
      <c r="G39" s="75"/>
      <c r="H39" s="22"/>
      <c r="I39" s="23"/>
      <c r="J39" s="22"/>
      <c r="K39" s="61">
        <f t="shared" si="16"/>
        <v>0</v>
      </c>
      <c r="L39" s="64">
        <f t="shared" si="17"/>
        <v>1459.26</v>
      </c>
      <c r="M39" s="84">
        <v>44721</v>
      </c>
      <c r="N39" s="104" t="s">
        <v>52</v>
      </c>
      <c r="O39" s="18"/>
      <c r="P39" s="156" t="s">
        <v>53</v>
      </c>
      <c r="Q39" s="156" t="s">
        <v>54</v>
      </c>
      <c r="R39" s="18"/>
      <c r="S39" s="61">
        <v>8755.56</v>
      </c>
      <c r="T39" s="84">
        <v>44721</v>
      </c>
      <c r="U39" s="85" t="s">
        <v>93</v>
      </c>
      <c r="Z39" s="92"/>
    </row>
    <row r="40" spans="1:26" s="5" customFormat="1" x14ac:dyDescent="0.3">
      <c r="A40" s="187"/>
      <c r="B40" s="21"/>
      <c r="C40" s="21"/>
      <c r="D40" s="21"/>
      <c r="E40" s="21"/>
      <c r="F40" s="61">
        <f t="shared" si="15"/>
        <v>0</v>
      </c>
      <c r="G40" s="75"/>
      <c r="H40" s="22"/>
      <c r="I40" s="23"/>
      <c r="J40" s="22"/>
      <c r="K40" s="61">
        <f t="shared" si="16"/>
        <v>0</v>
      </c>
      <c r="L40" s="64">
        <f t="shared" si="17"/>
        <v>0</v>
      </c>
      <c r="M40" s="53"/>
      <c r="N40" s="104"/>
      <c r="O40" s="18"/>
      <c r="P40" s="18"/>
      <c r="Q40" s="18"/>
      <c r="R40" s="18"/>
      <c r="S40" s="61"/>
      <c r="T40" s="53"/>
      <c r="U40" s="39"/>
      <c r="Z40" s="92"/>
    </row>
    <row r="41" spans="1:26" s="5" customFormat="1" x14ac:dyDescent="0.3">
      <c r="A41" s="188"/>
      <c r="B41" s="21"/>
      <c r="C41" s="21"/>
      <c r="D41" s="21"/>
      <c r="E41" s="21"/>
      <c r="F41" s="61">
        <f t="shared" si="15"/>
        <v>0</v>
      </c>
      <c r="G41" s="75"/>
      <c r="H41" s="22"/>
      <c r="I41" s="23"/>
      <c r="J41" s="22"/>
      <c r="K41" s="61">
        <f t="shared" si="16"/>
        <v>0</v>
      </c>
      <c r="L41" s="64">
        <f t="shared" si="17"/>
        <v>0</v>
      </c>
      <c r="M41" s="53"/>
      <c r="N41" s="104"/>
      <c r="O41" s="18"/>
      <c r="P41" s="18"/>
      <c r="Q41" s="18"/>
      <c r="R41" s="18"/>
      <c r="S41" s="61"/>
      <c r="T41" s="53"/>
      <c r="U41" s="39"/>
      <c r="Z41" s="92"/>
    </row>
    <row r="42" spans="1:26" s="130" customFormat="1" x14ac:dyDescent="0.3">
      <c r="A42" s="45" t="s">
        <v>33</v>
      </c>
      <c r="B42" s="118">
        <f>+B37+B41+B38+B39</f>
        <v>2918.52</v>
      </c>
      <c r="C42" s="118">
        <f t="shared" ref="C42:K42" si="18">+C37+C41</f>
        <v>0</v>
      </c>
      <c r="D42" s="118">
        <f t="shared" si="18"/>
        <v>0</v>
      </c>
      <c r="E42" s="118">
        <f t="shared" si="18"/>
        <v>0</v>
      </c>
      <c r="F42" s="119">
        <f>+F37+F41+F38+F39</f>
        <v>2918.52</v>
      </c>
      <c r="G42" s="133">
        <f t="shared" si="18"/>
        <v>0</v>
      </c>
      <c r="H42" s="134">
        <f t="shared" si="18"/>
        <v>0</v>
      </c>
      <c r="I42" s="135">
        <f t="shared" si="18"/>
        <v>0</v>
      </c>
      <c r="J42" s="134">
        <f t="shared" si="18"/>
        <v>0</v>
      </c>
      <c r="K42" s="127">
        <f t="shared" si="18"/>
        <v>0</v>
      </c>
      <c r="L42" s="123">
        <f>+L37+L41+L38+L39</f>
        <v>2918.52</v>
      </c>
      <c r="M42" s="124"/>
      <c r="N42" s="126"/>
      <c r="O42" s="125"/>
      <c r="P42" s="125"/>
      <c r="Q42" s="125"/>
      <c r="R42" s="125"/>
      <c r="S42" s="127">
        <f>+S37+S41+S39</f>
        <v>8755.56</v>
      </c>
      <c r="T42" s="128"/>
      <c r="U42" s="142"/>
      <c r="Z42" s="131"/>
    </row>
    <row r="43" spans="1:26" s="5" customFormat="1" x14ac:dyDescent="0.3">
      <c r="A43" s="186" t="s">
        <v>38</v>
      </c>
      <c r="B43" s="46"/>
      <c r="C43" s="46"/>
      <c r="D43" s="46"/>
      <c r="E43" s="46"/>
      <c r="F43" s="60">
        <f t="shared" ref="F43:F48" si="19">+B43+C43+D43+E43</f>
        <v>0</v>
      </c>
      <c r="G43" s="76"/>
      <c r="H43" s="25"/>
      <c r="I43" s="26"/>
      <c r="J43" s="25"/>
      <c r="K43" s="74">
        <f t="shared" ref="K43:K48" si="20">SUM(G43:J43)</f>
        <v>0</v>
      </c>
      <c r="L43" s="66">
        <f t="shared" ref="L43:L48" si="21">F43-K43</f>
        <v>0</v>
      </c>
      <c r="M43" s="52"/>
      <c r="N43" s="103"/>
      <c r="O43" s="49"/>
      <c r="P43" s="49"/>
      <c r="Q43" s="49"/>
      <c r="R43" s="49"/>
      <c r="S43" s="60"/>
      <c r="T43" s="52"/>
      <c r="U43" s="50"/>
      <c r="Z43" s="92"/>
    </row>
    <row r="44" spans="1:26" s="5" customFormat="1" x14ac:dyDescent="0.3">
      <c r="A44" s="187"/>
      <c r="B44" s="21">
        <v>1409.26</v>
      </c>
      <c r="C44" s="21"/>
      <c r="D44" s="21"/>
      <c r="E44" s="21"/>
      <c r="F44" s="61">
        <f t="shared" si="19"/>
        <v>1409.26</v>
      </c>
      <c r="G44" s="75"/>
      <c r="H44" s="22"/>
      <c r="I44" s="23"/>
      <c r="J44" s="22"/>
      <c r="K44" s="61">
        <f t="shared" si="20"/>
        <v>0</v>
      </c>
      <c r="L44" s="64">
        <f t="shared" si="21"/>
        <v>1409.26</v>
      </c>
      <c r="M44" s="53"/>
      <c r="N44" s="104"/>
      <c r="O44" s="18"/>
      <c r="P44" s="18"/>
      <c r="Q44" s="18"/>
      <c r="R44" s="18"/>
      <c r="S44" s="61"/>
      <c r="T44" s="53"/>
      <c r="U44" s="39"/>
      <c r="Z44" s="92"/>
    </row>
    <row r="45" spans="1:26" s="5" customFormat="1" x14ac:dyDescent="0.3">
      <c r="A45" s="187"/>
      <c r="B45" s="21">
        <v>1409.26</v>
      </c>
      <c r="C45" s="21"/>
      <c r="D45" s="21"/>
      <c r="E45" s="21"/>
      <c r="F45" s="61">
        <f t="shared" si="19"/>
        <v>1409.26</v>
      </c>
      <c r="G45" s="75"/>
      <c r="H45" s="22"/>
      <c r="I45" s="23"/>
      <c r="J45" s="22"/>
      <c r="K45" s="61">
        <f t="shared" si="20"/>
        <v>0</v>
      </c>
      <c r="L45" s="64">
        <f t="shared" si="21"/>
        <v>1409.26</v>
      </c>
      <c r="M45" s="53"/>
      <c r="N45" s="104"/>
      <c r="O45" s="18"/>
      <c r="P45" s="18"/>
      <c r="Q45" s="18"/>
      <c r="R45" s="18"/>
      <c r="S45" s="61"/>
      <c r="T45" s="53"/>
      <c r="U45" s="39"/>
      <c r="Z45" s="92"/>
    </row>
    <row r="46" spans="1:26" s="5" customFormat="1" x14ac:dyDescent="0.3">
      <c r="A46" s="187"/>
      <c r="B46" s="21"/>
      <c r="C46" s="21"/>
      <c r="D46" s="21"/>
      <c r="E46" s="21"/>
      <c r="F46" s="61">
        <f t="shared" si="19"/>
        <v>0</v>
      </c>
      <c r="G46" s="75"/>
      <c r="H46" s="22"/>
      <c r="I46" s="23"/>
      <c r="J46" s="22"/>
      <c r="K46" s="61">
        <f t="shared" si="20"/>
        <v>0</v>
      </c>
      <c r="L46" s="64">
        <f t="shared" si="21"/>
        <v>0</v>
      </c>
      <c r="M46" s="53"/>
      <c r="N46" s="104"/>
      <c r="O46" s="18"/>
      <c r="P46" s="18"/>
      <c r="Q46" s="18"/>
      <c r="R46" s="18"/>
      <c r="S46" s="61"/>
      <c r="T46" s="53"/>
      <c r="U46" s="39"/>
      <c r="Z46" s="92"/>
    </row>
    <row r="47" spans="1:26" s="5" customFormat="1" x14ac:dyDescent="0.3">
      <c r="A47" s="187"/>
      <c r="B47" s="21"/>
      <c r="C47" s="21"/>
      <c r="D47" s="21"/>
      <c r="E47" s="21"/>
      <c r="F47" s="61">
        <f t="shared" si="19"/>
        <v>0</v>
      </c>
      <c r="G47" s="75"/>
      <c r="H47" s="22"/>
      <c r="I47" s="23"/>
      <c r="J47" s="22"/>
      <c r="K47" s="61">
        <f t="shared" si="20"/>
        <v>0</v>
      </c>
      <c r="L47" s="64">
        <f t="shared" si="21"/>
        <v>0</v>
      </c>
      <c r="M47" s="84"/>
      <c r="N47" s="153"/>
      <c r="O47" s="18"/>
      <c r="P47" s="18"/>
      <c r="Q47" s="18"/>
      <c r="R47" s="18"/>
      <c r="S47" s="61"/>
      <c r="T47" s="84"/>
      <c r="U47" s="85"/>
      <c r="Z47" s="92"/>
    </row>
    <row r="48" spans="1:26" s="5" customFormat="1" x14ac:dyDescent="0.3">
      <c r="A48" s="188"/>
      <c r="B48" s="21"/>
      <c r="C48" s="21"/>
      <c r="D48" s="21"/>
      <c r="E48" s="21"/>
      <c r="F48" s="61">
        <f t="shared" si="19"/>
        <v>0</v>
      </c>
      <c r="G48" s="75"/>
      <c r="H48" s="22"/>
      <c r="I48" s="23"/>
      <c r="J48" s="22"/>
      <c r="K48" s="61">
        <f t="shared" si="20"/>
        <v>0</v>
      </c>
      <c r="L48" s="64">
        <f t="shared" si="21"/>
        <v>0</v>
      </c>
      <c r="M48" s="53"/>
      <c r="N48" s="104"/>
      <c r="O48" s="18"/>
      <c r="P48" s="18"/>
      <c r="Q48" s="18"/>
      <c r="R48" s="18"/>
      <c r="S48" s="61"/>
      <c r="T48" s="53"/>
      <c r="U48" s="39"/>
      <c r="Z48" s="92"/>
    </row>
    <row r="49" spans="1:26" s="130" customFormat="1" x14ac:dyDescent="0.3">
      <c r="A49" s="41" t="s">
        <v>33</v>
      </c>
      <c r="B49" s="132">
        <f>+B43+B48+B44+B45</f>
        <v>2818.52</v>
      </c>
      <c r="C49" s="132">
        <f t="shared" ref="C49:K49" si="22">+C43+C48</f>
        <v>0</v>
      </c>
      <c r="D49" s="132">
        <f t="shared" si="22"/>
        <v>0</v>
      </c>
      <c r="E49" s="132">
        <f t="shared" si="22"/>
        <v>0</v>
      </c>
      <c r="F49" s="127">
        <f>+F43+F48+F44+F45</f>
        <v>2818.52</v>
      </c>
      <c r="G49" s="133">
        <f t="shared" si="22"/>
        <v>0</v>
      </c>
      <c r="H49" s="134">
        <f t="shared" si="22"/>
        <v>0</v>
      </c>
      <c r="I49" s="135">
        <f t="shared" si="22"/>
        <v>0</v>
      </c>
      <c r="J49" s="134">
        <f t="shared" si="22"/>
        <v>0</v>
      </c>
      <c r="K49" s="127">
        <f t="shared" si="22"/>
        <v>0</v>
      </c>
      <c r="L49" s="136">
        <f>+L43+L48+L44+L45</f>
        <v>2818.52</v>
      </c>
      <c r="M49" s="124"/>
      <c r="N49" s="126"/>
      <c r="O49" s="125"/>
      <c r="P49" s="125"/>
      <c r="Q49" s="125"/>
      <c r="R49" s="125"/>
      <c r="S49" s="127">
        <f>+S43+S48</f>
        <v>0</v>
      </c>
      <c r="T49" s="124"/>
      <c r="U49" s="145"/>
      <c r="Z49" s="131"/>
    </row>
    <row r="50" spans="1:26" s="5" customFormat="1" x14ac:dyDescent="0.3">
      <c r="A50" s="186" t="s">
        <v>42</v>
      </c>
      <c r="B50" s="48">
        <v>0</v>
      </c>
      <c r="C50" s="48">
        <v>0</v>
      </c>
      <c r="D50" s="48">
        <v>0</v>
      </c>
      <c r="E50" s="48"/>
      <c r="F50" s="60">
        <f t="shared" ref="F50:F55" si="23">+B50+C50+D50+E50</f>
        <v>0</v>
      </c>
      <c r="G50" s="68">
        <v>0</v>
      </c>
      <c r="H50" s="47">
        <v>0</v>
      </c>
      <c r="I50" s="48">
        <v>0</v>
      </c>
      <c r="J50" s="47"/>
      <c r="K50" s="69">
        <f t="shared" ref="K50:K55" si="24">SUM(G50:J50)</f>
        <v>0</v>
      </c>
      <c r="L50" s="63">
        <f t="shared" ref="L50:L55" si="25">F50-K50</f>
        <v>0</v>
      </c>
      <c r="M50" s="52"/>
      <c r="N50" s="103"/>
      <c r="O50" s="49"/>
      <c r="P50" s="49"/>
      <c r="Q50" s="49"/>
      <c r="R50" s="49"/>
      <c r="S50" s="60"/>
      <c r="T50" s="52"/>
      <c r="U50" s="50"/>
      <c r="Z50" s="92"/>
    </row>
    <row r="51" spans="1:26" s="5" customFormat="1" x14ac:dyDescent="0.3">
      <c r="A51" s="187"/>
      <c r="B51" s="16">
        <v>50</v>
      </c>
      <c r="C51" s="16"/>
      <c r="D51" s="16"/>
      <c r="E51" s="16"/>
      <c r="F51" s="61">
        <f t="shared" si="23"/>
        <v>50</v>
      </c>
      <c r="G51" s="70"/>
      <c r="H51" s="17"/>
      <c r="I51" s="16"/>
      <c r="J51" s="17"/>
      <c r="K51" s="71">
        <f t="shared" si="24"/>
        <v>0</v>
      </c>
      <c r="L51" s="64">
        <f t="shared" si="25"/>
        <v>50</v>
      </c>
      <c r="M51" s="53"/>
      <c r="N51" s="104"/>
      <c r="O51" s="18"/>
      <c r="P51" s="18"/>
      <c r="Q51" s="18"/>
      <c r="R51" s="18"/>
      <c r="S51" s="61"/>
      <c r="T51" s="53"/>
      <c r="U51" s="39"/>
      <c r="Z51" s="92"/>
    </row>
    <row r="52" spans="1:26" s="5" customFormat="1" x14ac:dyDescent="0.3">
      <c r="A52" s="187"/>
      <c r="B52" s="16">
        <v>1409.26</v>
      </c>
      <c r="C52" s="16"/>
      <c r="D52" s="16"/>
      <c r="E52" s="16"/>
      <c r="F52" s="61">
        <f t="shared" si="23"/>
        <v>1409.26</v>
      </c>
      <c r="G52" s="70"/>
      <c r="H52" s="17"/>
      <c r="I52" s="16"/>
      <c r="J52" s="17"/>
      <c r="K52" s="71">
        <f t="shared" si="24"/>
        <v>0</v>
      </c>
      <c r="L52" s="64">
        <f t="shared" si="25"/>
        <v>1409.26</v>
      </c>
      <c r="M52" s="53"/>
      <c r="N52" s="104"/>
      <c r="O52" s="18"/>
      <c r="P52" s="18"/>
      <c r="Q52" s="18"/>
      <c r="R52" s="18"/>
      <c r="S52" s="61"/>
      <c r="T52" s="53"/>
      <c r="U52" s="39"/>
      <c r="Z52" s="92"/>
    </row>
    <row r="53" spans="1:26" s="5" customFormat="1" x14ac:dyDescent="0.3">
      <c r="A53" s="187"/>
      <c r="B53" s="16">
        <v>1459.26</v>
      </c>
      <c r="C53" s="16"/>
      <c r="D53" s="16"/>
      <c r="E53" s="16"/>
      <c r="F53" s="61">
        <f t="shared" si="23"/>
        <v>1459.26</v>
      </c>
      <c r="G53" s="70"/>
      <c r="H53" s="17"/>
      <c r="I53" s="16"/>
      <c r="J53" s="17"/>
      <c r="K53" s="71">
        <f t="shared" si="24"/>
        <v>0</v>
      </c>
      <c r="L53" s="64">
        <f t="shared" si="25"/>
        <v>1459.26</v>
      </c>
      <c r="M53" s="84">
        <v>44767</v>
      </c>
      <c r="N53" s="104" t="s">
        <v>52</v>
      </c>
      <c r="O53" s="18"/>
      <c r="P53" s="156" t="s">
        <v>53</v>
      </c>
      <c r="Q53" s="156" t="s">
        <v>54</v>
      </c>
      <c r="R53" s="18" t="s">
        <v>94</v>
      </c>
      <c r="S53" s="61">
        <v>5837.04</v>
      </c>
      <c r="T53" s="84">
        <v>44767</v>
      </c>
      <c r="U53" s="85" t="s">
        <v>95</v>
      </c>
      <c r="Z53" s="92"/>
    </row>
    <row r="54" spans="1:26" s="5" customFormat="1" x14ac:dyDescent="0.3">
      <c r="A54" s="187"/>
      <c r="B54" s="16"/>
      <c r="C54" s="16"/>
      <c r="D54" s="16"/>
      <c r="E54" s="16"/>
      <c r="F54" s="61">
        <f t="shared" si="23"/>
        <v>0</v>
      </c>
      <c r="G54" s="70"/>
      <c r="H54" s="17"/>
      <c r="I54" s="16"/>
      <c r="J54" s="17"/>
      <c r="K54" s="71">
        <f t="shared" si="24"/>
        <v>0</v>
      </c>
      <c r="L54" s="64">
        <f t="shared" si="25"/>
        <v>0</v>
      </c>
      <c r="M54" s="53"/>
      <c r="N54" s="104"/>
      <c r="O54" s="18"/>
      <c r="P54" s="18"/>
      <c r="Q54" s="18"/>
      <c r="R54" s="18"/>
      <c r="S54" s="61"/>
      <c r="T54" s="53"/>
      <c r="U54" s="39"/>
      <c r="Z54" s="92"/>
    </row>
    <row r="55" spans="1:26" s="5" customFormat="1" x14ac:dyDescent="0.3">
      <c r="A55" s="188"/>
      <c r="B55" s="16"/>
      <c r="C55" s="16"/>
      <c r="D55" s="16"/>
      <c r="E55" s="16"/>
      <c r="F55" s="61">
        <f t="shared" si="23"/>
        <v>0</v>
      </c>
      <c r="G55" s="70"/>
      <c r="H55" s="17"/>
      <c r="I55" s="16"/>
      <c r="J55" s="17"/>
      <c r="K55" s="71">
        <f t="shared" si="24"/>
        <v>0</v>
      </c>
      <c r="L55" s="64">
        <f t="shared" si="25"/>
        <v>0</v>
      </c>
      <c r="M55" s="53"/>
      <c r="N55" s="104"/>
      <c r="O55" s="18"/>
      <c r="P55" s="18"/>
      <c r="Q55" s="18"/>
      <c r="R55" s="18"/>
      <c r="S55" s="61"/>
      <c r="T55" s="53"/>
      <c r="U55" s="39"/>
      <c r="Z55" s="92"/>
    </row>
    <row r="56" spans="1:26" s="130" customFormat="1" x14ac:dyDescent="0.3">
      <c r="A56" s="45" t="s">
        <v>33</v>
      </c>
      <c r="B56" s="122">
        <f>+B50+B55+B51+B52+B53</f>
        <v>2918.52</v>
      </c>
      <c r="C56" s="122">
        <f t="shared" ref="C56:K56" si="26">+C50+C55</f>
        <v>0</v>
      </c>
      <c r="D56" s="122">
        <f t="shared" si="26"/>
        <v>0</v>
      </c>
      <c r="E56" s="122">
        <f t="shared" si="26"/>
        <v>0</v>
      </c>
      <c r="F56" s="119">
        <f>+F50+F55+F51+F52+F53</f>
        <v>2918.52</v>
      </c>
      <c r="G56" s="120">
        <f t="shared" si="26"/>
        <v>0</v>
      </c>
      <c r="H56" s="121">
        <f t="shared" si="26"/>
        <v>0</v>
      </c>
      <c r="I56" s="122">
        <f t="shared" si="26"/>
        <v>0</v>
      </c>
      <c r="J56" s="121">
        <f t="shared" si="26"/>
        <v>0</v>
      </c>
      <c r="K56" s="119">
        <f t="shared" si="26"/>
        <v>0</v>
      </c>
      <c r="L56" s="136">
        <f>+L50+L55+L51+L52+L53</f>
        <v>2918.52</v>
      </c>
      <c r="M56" s="124"/>
      <c r="N56" s="126"/>
      <c r="O56" s="125"/>
      <c r="P56" s="125"/>
      <c r="Q56" s="125"/>
      <c r="R56" s="125"/>
      <c r="S56" s="127">
        <f>+S50+S55+S53</f>
        <v>5837.04</v>
      </c>
      <c r="T56" s="128"/>
      <c r="U56" s="142"/>
      <c r="Z56" s="131"/>
    </row>
    <row r="57" spans="1:26" s="5" customFormat="1" x14ac:dyDescent="0.3">
      <c r="A57" s="186" t="s">
        <v>43</v>
      </c>
      <c r="B57" s="46"/>
      <c r="C57" s="46"/>
      <c r="D57" s="46"/>
      <c r="E57" s="46"/>
      <c r="F57" s="60">
        <f t="shared" ref="F57:F61" si="27">+B57+C57+D57+E57</f>
        <v>0</v>
      </c>
      <c r="G57" s="68"/>
      <c r="H57" s="47"/>
      <c r="I57" s="48"/>
      <c r="J57" s="47"/>
      <c r="K57" s="60">
        <f t="shared" ref="K57:K61" si="28">SUM(G57:J57)</f>
        <v>0</v>
      </c>
      <c r="L57" s="66">
        <f t="shared" ref="L57:L61" si="29">F57-K57</f>
        <v>0</v>
      </c>
      <c r="M57" s="52"/>
      <c r="N57" s="103"/>
      <c r="O57" s="49"/>
      <c r="P57" s="49"/>
      <c r="Q57" s="49"/>
      <c r="R57" s="49"/>
      <c r="S57" s="57"/>
      <c r="T57" s="52"/>
      <c r="U57" s="50"/>
      <c r="Z57" s="92"/>
    </row>
    <row r="58" spans="1:26" s="5" customFormat="1" x14ac:dyDescent="0.3">
      <c r="A58" s="187"/>
      <c r="B58" s="21">
        <v>1459.26</v>
      </c>
      <c r="C58" s="21"/>
      <c r="D58" s="21"/>
      <c r="E58" s="21"/>
      <c r="F58" s="61">
        <f t="shared" si="27"/>
        <v>1459.26</v>
      </c>
      <c r="G58" s="70"/>
      <c r="H58" s="17"/>
      <c r="I58" s="16"/>
      <c r="J58" s="17"/>
      <c r="K58" s="61">
        <f t="shared" si="28"/>
        <v>0</v>
      </c>
      <c r="L58" s="64">
        <f t="shared" si="29"/>
        <v>1459.26</v>
      </c>
      <c r="M58" s="53"/>
      <c r="N58" s="104"/>
      <c r="O58" s="18"/>
      <c r="P58" s="18"/>
      <c r="Q58" s="18"/>
      <c r="R58" s="18"/>
      <c r="S58" s="51"/>
      <c r="T58" s="53"/>
      <c r="U58" s="39"/>
      <c r="Z58" s="92"/>
    </row>
    <row r="59" spans="1:26" s="5" customFormat="1" x14ac:dyDescent="0.3">
      <c r="A59" s="187"/>
      <c r="B59" s="21">
        <v>1459.26</v>
      </c>
      <c r="C59" s="21"/>
      <c r="D59" s="21"/>
      <c r="E59" s="21"/>
      <c r="F59" s="61">
        <f t="shared" si="27"/>
        <v>1459.26</v>
      </c>
      <c r="G59" s="70"/>
      <c r="H59" s="17"/>
      <c r="I59" s="16"/>
      <c r="J59" s="17"/>
      <c r="K59" s="61">
        <f t="shared" si="28"/>
        <v>0</v>
      </c>
      <c r="L59" s="64">
        <f t="shared" si="29"/>
        <v>1459.26</v>
      </c>
      <c r="M59" s="53"/>
      <c r="N59" s="104"/>
      <c r="O59" s="18"/>
      <c r="P59" s="18"/>
      <c r="Q59" s="18"/>
      <c r="R59" s="18"/>
      <c r="S59" s="51"/>
      <c r="T59" s="53"/>
      <c r="U59" s="39"/>
      <c r="Z59" s="92"/>
    </row>
    <row r="60" spans="1:26" s="5" customFormat="1" x14ac:dyDescent="0.3">
      <c r="A60" s="187"/>
      <c r="B60" s="21"/>
      <c r="C60" s="21"/>
      <c r="D60" s="21"/>
      <c r="E60" s="21"/>
      <c r="F60" s="61">
        <f t="shared" si="27"/>
        <v>0</v>
      </c>
      <c r="G60" s="70"/>
      <c r="H60" s="17"/>
      <c r="I60" s="16"/>
      <c r="J60" s="17"/>
      <c r="K60" s="61">
        <f t="shared" si="28"/>
        <v>0</v>
      </c>
      <c r="L60" s="64">
        <f t="shared" si="29"/>
        <v>0</v>
      </c>
      <c r="M60" s="53"/>
      <c r="N60" s="104"/>
      <c r="O60" s="18"/>
      <c r="P60" s="18"/>
      <c r="Q60" s="18"/>
      <c r="R60" s="18"/>
      <c r="S60" s="51"/>
      <c r="T60" s="53"/>
      <c r="U60" s="39"/>
      <c r="Z60" s="92"/>
    </row>
    <row r="61" spans="1:26" s="5" customFormat="1" x14ac:dyDescent="0.3">
      <c r="A61" s="188"/>
      <c r="B61" s="21"/>
      <c r="C61" s="21"/>
      <c r="D61" s="21"/>
      <c r="E61" s="21"/>
      <c r="F61" s="61">
        <f t="shared" si="27"/>
        <v>0</v>
      </c>
      <c r="G61" s="70"/>
      <c r="H61" s="17"/>
      <c r="I61" s="16"/>
      <c r="J61" s="17"/>
      <c r="K61" s="61">
        <f t="shared" si="28"/>
        <v>0</v>
      </c>
      <c r="L61" s="64">
        <f t="shared" si="29"/>
        <v>0</v>
      </c>
      <c r="M61" s="53"/>
      <c r="N61" s="104"/>
      <c r="O61" s="18"/>
      <c r="P61" s="18"/>
      <c r="Q61" s="18"/>
      <c r="R61" s="18"/>
      <c r="S61" s="51"/>
      <c r="T61" s="53"/>
      <c r="U61" s="39"/>
      <c r="Z61" s="92"/>
    </row>
    <row r="62" spans="1:26" s="130" customFormat="1" x14ac:dyDescent="0.3">
      <c r="A62" s="41" t="s">
        <v>33</v>
      </c>
      <c r="B62" s="132">
        <f>+B57+B61+B58+B59</f>
        <v>2918.52</v>
      </c>
      <c r="C62" s="132">
        <f t="shared" ref="C62:K62" si="30">+C57+C61</f>
        <v>0</v>
      </c>
      <c r="D62" s="132">
        <f t="shared" si="30"/>
        <v>0</v>
      </c>
      <c r="E62" s="132">
        <f t="shared" si="30"/>
        <v>0</v>
      </c>
      <c r="F62" s="127">
        <f>+F57+F61+F58+F59</f>
        <v>2918.52</v>
      </c>
      <c r="G62" s="120">
        <f t="shared" si="30"/>
        <v>0</v>
      </c>
      <c r="H62" s="121">
        <f t="shared" si="30"/>
        <v>0</v>
      </c>
      <c r="I62" s="122">
        <f t="shared" si="30"/>
        <v>0</v>
      </c>
      <c r="J62" s="121">
        <f t="shared" si="30"/>
        <v>0</v>
      </c>
      <c r="K62" s="119">
        <f t="shared" si="30"/>
        <v>0</v>
      </c>
      <c r="L62" s="136">
        <f>+L57+L61+L58+L59</f>
        <v>2918.52</v>
      </c>
      <c r="M62" s="124"/>
      <c r="N62" s="126"/>
      <c r="O62" s="125"/>
      <c r="P62" s="125"/>
      <c r="Q62" s="125"/>
      <c r="R62" s="125"/>
      <c r="S62" s="139">
        <f>+S57+S61</f>
        <v>0</v>
      </c>
      <c r="T62" s="124"/>
      <c r="U62" s="145"/>
      <c r="Z62" s="131"/>
    </row>
    <row r="63" spans="1:26" s="5" customFormat="1" x14ac:dyDescent="0.3">
      <c r="A63" s="187" t="s">
        <v>44</v>
      </c>
      <c r="B63" s="27"/>
      <c r="C63" s="27"/>
      <c r="D63" s="27"/>
      <c r="E63" s="27"/>
      <c r="F63" s="74">
        <f t="shared" ref="F63:F68" si="31">+B63+C63+D63+E63</f>
        <v>0</v>
      </c>
      <c r="G63" s="68"/>
      <c r="H63" s="47"/>
      <c r="I63" s="48"/>
      <c r="J63" s="47"/>
      <c r="K63" s="60">
        <f t="shared" ref="K63:K68" si="32">SUM(G63:J63)</f>
        <v>0</v>
      </c>
      <c r="L63" s="67">
        <f t="shared" ref="L63:L68" si="33">F63-K63</f>
        <v>0</v>
      </c>
      <c r="M63" s="52"/>
      <c r="N63" s="103"/>
      <c r="O63" s="49"/>
      <c r="P63" s="49"/>
      <c r="Q63" s="49"/>
      <c r="R63" s="49"/>
      <c r="S63" s="60"/>
      <c r="T63" s="55"/>
      <c r="U63" s="38"/>
      <c r="Z63" s="92"/>
    </row>
    <row r="64" spans="1:26" s="5" customFormat="1" x14ac:dyDescent="0.3">
      <c r="A64" s="187"/>
      <c r="B64" s="21">
        <v>1380.76</v>
      </c>
      <c r="C64" s="21"/>
      <c r="D64" s="21"/>
      <c r="E64" s="21"/>
      <c r="F64" s="61">
        <f t="shared" si="31"/>
        <v>1380.76</v>
      </c>
      <c r="G64" s="75"/>
      <c r="H64" s="22"/>
      <c r="I64" s="23"/>
      <c r="J64" s="22"/>
      <c r="K64" s="61">
        <f t="shared" si="32"/>
        <v>0</v>
      </c>
      <c r="L64" s="64">
        <f t="shared" si="33"/>
        <v>1380.76</v>
      </c>
      <c r="M64" s="53"/>
      <c r="N64" s="104"/>
      <c r="O64" s="18"/>
      <c r="P64" s="18"/>
      <c r="Q64" s="18"/>
      <c r="R64" s="18"/>
      <c r="S64" s="61"/>
      <c r="T64" s="53"/>
      <c r="U64" s="39"/>
      <c r="Z64" s="92"/>
    </row>
    <row r="65" spans="1:26" s="5" customFormat="1" x14ac:dyDescent="0.3">
      <c r="A65" s="187"/>
      <c r="B65" s="21">
        <v>1380.76</v>
      </c>
      <c r="C65" s="21"/>
      <c r="D65" s="21"/>
      <c r="E65" s="21"/>
      <c r="F65" s="61">
        <f t="shared" si="31"/>
        <v>1380.76</v>
      </c>
      <c r="G65" s="75"/>
      <c r="H65" s="22"/>
      <c r="I65" s="23"/>
      <c r="J65" s="22"/>
      <c r="K65" s="61">
        <f t="shared" si="32"/>
        <v>0</v>
      </c>
      <c r="L65" s="64">
        <f t="shared" si="33"/>
        <v>1380.76</v>
      </c>
      <c r="M65" s="53"/>
      <c r="N65" s="104"/>
      <c r="O65" s="18"/>
      <c r="P65" s="18"/>
      <c r="Q65" s="18"/>
      <c r="R65" s="18"/>
      <c r="S65" s="61"/>
      <c r="T65" s="53"/>
      <c r="U65" s="39"/>
      <c r="Z65" s="92"/>
    </row>
    <row r="66" spans="1:26" s="5" customFormat="1" x14ac:dyDescent="0.3">
      <c r="A66" s="187"/>
      <c r="B66" s="21"/>
      <c r="C66" s="21"/>
      <c r="D66" s="21"/>
      <c r="E66" s="21"/>
      <c r="F66" s="61">
        <f t="shared" si="31"/>
        <v>0</v>
      </c>
      <c r="G66" s="75"/>
      <c r="H66" s="22"/>
      <c r="I66" s="23"/>
      <c r="J66" s="22"/>
      <c r="K66" s="61">
        <f t="shared" si="32"/>
        <v>0</v>
      </c>
      <c r="L66" s="64">
        <f t="shared" si="33"/>
        <v>0</v>
      </c>
      <c r="M66" s="53"/>
      <c r="N66" s="104"/>
      <c r="O66" s="18"/>
      <c r="P66" s="18"/>
      <c r="Q66" s="18"/>
      <c r="R66" s="18"/>
      <c r="S66" s="61"/>
      <c r="T66" s="53"/>
      <c r="U66" s="39"/>
      <c r="Z66" s="92"/>
    </row>
    <row r="67" spans="1:26" s="5" customFormat="1" x14ac:dyDescent="0.3">
      <c r="A67" s="187"/>
      <c r="B67" s="21"/>
      <c r="C67" s="21"/>
      <c r="D67" s="21"/>
      <c r="E67" s="21"/>
      <c r="F67" s="61">
        <f t="shared" si="31"/>
        <v>0</v>
      </c>
      <c r="G67" s="75"/>
      <c r="H67" s="22"/>
      <c r="I67" s="23"/>
      <c r="J67" s="22"/>
      <c r="K67" s="61">
        <f t="shared" si="32"/>
        <v>0</v>
      </c>
      <c r="L67" s="64">
        <f t="shared" si="33"/>
        <v>0</v>
      </c>
      <c r="M67" s="53"/>
      <c r="N67" s="104"/>
      <c r="O67" s="18"/>
      <c r="P67" s="18"/>
      <c r="Q67" s="18"/>
      <c r="R67" s="18"/>
      <c r="S67" s="61"/>
      <c r="T67" s="53"/>
      <c r="U67" s="39"/>
      <c r="Z67" s="92"/>
    </row>
    <row r="68" spans="1:26" s="5" customFormat="1" x14ac:dyDescent="0.3">
      <c r="A68" s="188"/>
      <c r="B68" s="21">
        <f>SUM(B63)</f>
        <v>0</v>
      </c>
      <c r="C68" s="21"/>
      <c r="D68" s="21"/>
      <c r="E68" s="21"/>
      <c r="F68" s="61">
        <f t="shared" si="31"/>
        <v>0</v>
      </c>
      <c r="G68" s="75"/>
      <c r="H68" s="22"/>
      <c r="I68" s="23"/>
      <c r="J68" s="22"/>
      <c r="K68" s="61">
        <f t="shared" si="32"/>
        <v>0</v>
      </c>
      <c r="L68" s="64">
        <f t="shared" si="33"/>
        <v>0</v>
      </c>
      <c r="M68" s="53"/>
      <c r="N68" s="104"/>
      <c r="O68" s="18"/>
      <c r="P68" s="18"/>
      <c r="Q68" s="18"/>
      <c r="R68" s="18"/>
      <c r="S68" s="61"/>
      <c r="T68" s="53"/>
      <c r="U68" s="39"/>
      <c r="Z68" s="92"/>
    </row>
    <row r="69" spans="1:26" s="130" customFormat="1" x14ac:dyDescent="0.3">
      <c r="A69" s="45" t="s">
        <v>33</v>
      </c>
      <c r="B69" s="118">
        <f>+B63+B68+B64+B65</f>
        <v>2761.52</v>
      </c>
      <c r="C69" s="118">
        <f t="shared" ref="C69:K69" si="34">+C63+C68</f>
        <v>0</v>
      </c>
      <c r="D69" s="118">
        <f t="shared" si="34"/>
        <v>0</v>
      </c>
      <c r="E69" s="118">
        <f t="shared" si="34"/>
        <v>0</v>
      </c>
      <c r="F69" s="119">
        <f>+F63+F68+F64+F65</f>
        <v>2761.52</v>
      </c>
      <c r="G69" s="120">
        <f t="shared" si="34"/>
        <v>0</v>
      </c>
      <c r="H69" s="121">
        <f t="shared" si="34"/>
        <v>0</v>
      </c>
      <c r="I69" s="122">
        <f t="shared" si="34"/>
        <v>0</v>
      </c>
      <c r="J69" s="121">
        <f t="shared" si="34"/>
        <v>0</v>
      </c>
      <c r="K69" s="119">
        <f t="shared" si="34"/>
        <v>0</v>
      </c>
      <c r="L69" s="123">
        <f>+L63+L68+L64+L65</f>
        <v>2761.52</v>
      </c>
      <c r="M69" s="124"/>
      <c r="N69" s="126"/>
      <c r="O69" s="125"/>
      <c r="P69" s="125"/>
      <c r="Q69" s="125"/>
      <c r="R69" s="125"/>
      <c r="S69" s="127">
        <f>+S63+S68</f>
        <v>0</v>
      </c>
      <c r="T69" s="128"/>
      <c r="U69" s="142"/>
      <c r="Z69" s="131"/>
    </row>
    <row r="70" spans="1:26" s="5" customFormat="1" x14ac:dyDescent="0.3">
      <c r="A70" s="186" t="s">
        <v>45</v>
      </c>
      <c r="B70" s="46"/>
      <c r="C70" s="46"/>
      <c r="D70" s="46"/>
      <c r="E70" s="46"/>
      <c r="F70" s="60">
        <f t="shared" ref="F70:F75" si="35">+B70+C70+D70+E70</f>
        <v>0</v>
      </c>
      <c r="G70" s="77"/>
      <c r="H70" s="78"/>
      <c r="I70" s="79"/>
      <c r="J70" s="78"/>
      <c r="K70" s="60">
        <f t="shared" ref="K70:K75" si="36">SUM(G70:J70)</f>
        <v>0</v>
      </c>
      <c r="L70" s="66">
        <f t="shared" ref="L70:L75" si="37">F70-K70</f>
        <v>0</v>
      </c>
      <c r="M70" s="52"/>
      <c r="N70" s="103"/>
      <c r="O70" s="49"/>
      <c r="P70" s="49"/>
      <c r="Q70" s="49"/>
      <c r="R70" s="49"/>
      <c r="S70" s="60"/>
      <c r="T70" s="52"/>
      <c r="U70" s="50"/>
      <c r="Z70" s="92"/>
    </row>
    <row r="71" spans="1:26" s="5" customFormat="1" x14ac:dyDescent="0.3">
      <c r="A71" s="187"/>
      <c r="B71" s="21">
        <v>1380.76</v>
      </c>
      <c r="C71" s="21"/>
      <c r="D71" s="21"/>
      <c r="E71" s="21"/>
      <c r="F71" s="61">
        <f t="shared" si="35"/>
        <v>1380.76</v>
      </c>
      <c r="G71" s="75"/>
      <c r="H71" s="22"/>
      <c r="I71" s="23"/>
      <c r="J71" s="22"/>
      <c r="K71" s="61">
        <f t="shared" si="36"/>
        <v>0</v>
      </c>
      <c r="L71" s="64">
        <f t="shared" si="37"/>
        <v>1380.76</v>
      </c>
      <c r="M71" s="53"/>
      <c r="N71" s="104"/>
      <c r="O71" s="18"/>
      <c r="P71" s="18"/>
      <c r="Q71" s="18"/>
      <c r="R71" s="18"/>
      <c r="S71" s="61"/>
      <c r="T71" s="53"/>
      <c r="U71" s="39"/>
      <c r="Z71" s="92"/>
    </row>
    <row r="72" spans="1:26" s="5" customFormat="1" x14ac:dyDescent="0.3">
      <c r="A72" s="187"/>
      <c r="B72" s="21">
        <v>1380.76</v>
      </c>
      <c r="C72" s="21"/>
      <c r="D72" s="21"/>
      <c r="E72" s="21"/>
      <c r="F72" s="61">
        <f t="shared" si="35"/>
        <v>1380.76</v>
      </c>
      <c r="G72" s="75"/>
      <c r="H72" s="22"/>
      <c r="I72" s="23"/>
      <c r="J72" s="22"/>
      <c r="K72" s="61">
        <f t="shared" si="36"/>
        <v>0</v>
      </c>
      <c r="L72" s="64">
        <f t="shared" si="37"/>
        <v>1380.76</v>
      </c>
      <c r="M72" s="53"/>
      <c r="N72" s="104"/>
      <c r="O72" s="18"/>
      <c r="P72" s="18"/>
      <c r="Q72" s="18"/>
      <c r="R72" s="18"/>
      <c r="S72" s="61"/>
      <c r="T72" s="53"/>
      <c r="U72" s="39"/>
      <c r="Z72" s="92"/>
    </row>
    <row r="73" spans="1:26" s="5" customFormat="1" x14ac:dyDescent="0.3">
      <c r="A73" s="187"/>
      <c r="B73" s="21">
        <v>314</v>
      </c>
      <c r="C73" s="21"/>
      <c r="D73" s="21"/>
      <c r="E73" s="21"/>
      <c r="F73" s="61">
        <f t="shared" si="35"/>
        <v>314</v>
      </c>
      <c r="G73" s="75"/>
      <c r="H73" s="22"/>
      <c r="I73" s="23"/>
      <c r="J73" s="22"/>
      <c r="K73" s="61">
        <f t="shared" si="36"/>
        <v>0</v>
      </c>
      <c r="L73" s="64">
        <f t="shared" si="37"/>
        <v>314</v>
      </c>
      <c r="M73" s="84">
        <v>44881</v>
      </c>
      <c r="N73" s="104" t="s">
        <v>52</v>
      </c>
      <c r="O73" s="18"/>
      <c r="P73" s="156" t="s">
        <v>53</v>
      </c>
      <c r="Q73" s="156" t="s">
        <v>54</v>
      </c>
      <c r="R73" s="18" t="s">
        <v>96</v>
      </c>
      <c r="S73" s="61">
        <v>7296.3</v>
      </c>
      <c r="T73" s="84">
        <v>44881</v>
      </c>
      <c r="U73" s="98" t="s">
        <v>97</v>
      </c>
      <c r="Z73" s="92"/>
    </row>
    <row r="74" spans="1:26" s="5" customFormat="1" x14ac:dyDescent="0.3">
      <c r="A74" s="187"/>
      <c r="B74" s="21"/>
      <c r="C74" s="21"/>
      <c r="D74" s="21"/>
      <c r="E74" s="21"/>
      <c r="F74" s="61">
        <f t="shared" si="35"/>
        <v>0</v>
      </c>
      <c r="G74" s="75"/>
      <c r="H74" s="22"/>
      <c r="I74" s="23"/>
      <c r="J74" s="22"/>
      <c r="K74" s="61">
        <f t="shared" si="36"/>
        <v>0</v>
      </c>
      <c r="L74" s="64">
        <f t="shared" si="37"/>
        <v>0</v>
      </c>
      <c r="M74" s="53"/>
      <c r="N74" s="104"/>
      <c r="O74" s="18"/>
      <c r="P74" s="18"/>
      <c r="Q74" s="18"/>
      <c r="R74" s="18"/>
      <c r="S74" s="61"/>
      <c r="T74" s="53"/>
      <c r="U74" s="39"/>
      <c r="Z74" s="92"/>
    </row>
    <row r="75" spans="1:26" s="5" customFormat="1" x14ac:dyDescent="0.3">
      <c r="A75" s="188"/>
      <c r="B75" s="21"/>
      <c r="C75" s="21"/>
      <c r="D75" s="21"/>
      <c r="E75" s="21"/>
      <c r="F75" s="61">
        <f t="shared" si="35"/>
        <v>0</v>
      </c>
      <c r="G75" s="75"/>
      <c r="H75" s="22"/>
      <c r="I75" s="23"/>
      <c r="J75" s="22"/>
      <c r="K75" s="61">
        <f t="shared" si="36"/>
        <v>0</v>
      </c>
      <c r="L75" s="64">
        <f t="shared" si="37"/>
        <v>0</v>
      </c>
      <c r="M75" s="53"/>
      <c r="N75" s="104"/>
      <c r="O75" s="18"/>
      <c r="P75" s="18"/>
      <c r="Q75" s="18"/>
      <c r="R75" s="18"/>
      <c r="S75" s="61"/>
      <c r="T75" s="53"/>
      <c r="U75" s="39"/>
      <c r="Z75" s="92"/>
    </row>
    <row r="76" spans="1:26" s="130" customFormat="1" x14ac:dyDescent="0.3">
      <c r="A76" s="41" t="s">
        <v>33</v>
      </c>
      <c r="B76" s="132">
        <f>+B70+B75+B71+B72+B73</f>
        <v>3075.52</v>
      </c>
      <c r="C76" s="132">
        <f>+C70+C75</f>
        <v>0</v>
      </c>
      <c r="D76" s="132">
        <f>+D70+D75</f>
        <v>0</v>
      </c>
      <c r="E76" s="132">
        <f>+E70+E75</f>
        <v>0</v>
      </c>
      <c r="F76" s="127">
        <f>+F70+F75+F71+F72+F73</f>
        <v>3075.52</v>
      </c>
      <c r="G76" s="133">
        <f>+G75+G70</f>
        <v>0</v>
      </c>
      <c r="H76" s="134">
        <f>+H75+H70</f>
        <v>0</v>
      </c>
      <c r="I76" s="135">
        <f>+I75+I70</f>
        <v>0</v>
      </c>
      <c r="J76" s="134">
        <f>+J75+J70</f>
        <v>0</v>
      </c>
      <c r="K76" s="127">
        <f>+K75+K70</f>
        <v>0</v>
      </c>
      <c r="L76" s="136">
        <f>+L70+L75+L71+L72+L73</f>
        <v>3075.52</v>
      </c>
      <c r="M76" s="124"/>
      <c r="N76" s="126"/>
      <c r="O76" s="125"/>
      <c r="P76" s="125"/>
      <c r="Q76" s="125"/>
      <c r="R76" s="125"/>
      <c r="S76" s="127">
        <f>+S70+S75+S73</f>
        <v>7296.3</v>
      </c>
      <c r="T76" s="124"/>
      <c r="U76" s="145"/>
      <c r="Z76" s="131"/>
    </row>
    <row r="77" spans="1:26" s="5" customFormat="1" x14ac:dyDescent="0.3">
      <c r="A77" s="187" t="s">
        <v>46</v>
      </c>
      <c r="B77" s="24"/>
      <c r="C77" s="27"/>
      <c r="D77" s="27"/>
      <c r="E77" s="27"/>
      <c r="F77" s="74">
        <f t="shared" ref="F77:F82" si="38">+B77+C77+D77+E77</f>
        <v>0</v>
      </c>
      <c r="G77" s="76"/>
      <c r="H77" s="25"/>
      <c r="I77" s="26"/>
      <c r="J77" s="25"/>
      <c r="K77" s="74">
        <f t="shared" ref="K77:K82" si="39">SUM(G77:J77)</f>
        <v>0</v>
      </c>
      <c r="L77" s="67">
        <f t="shared" ref="L77:L82" si="40">F77-K77</f>
        <v>0</v>
      </c>
      <c r="M77" s="52"/>
      <c r="N77" s="103"/>
      <c r="O77" s="49"/>
      <c r="P77" s="49"/>
      <c r="Q77" s="49"/>
      <c r="R77" s="49"/>
      <c r="S77" s="60"/>
      <c r="T77" s="55"/>
      <c r="U77" s="38"/>
      <c r="Z77" s="92"/>
    </row>
    <row r="78" spans="1:26" s="5" customFormat="1" x14ac:dyDescent="0.3">
      <c r="A78" s="187"/>
      <c r="B78" s="21">
        <v>1459.26</v>
      </c>
      <c r="C78" s="21"/>
      <c r="D78" s="21"/>
      <c r="E78" s="21"/>
      <c r="F78" s="61">
        <f t="shared" si="38"/>
        <v>1459.26</v>
      </c>
      <c r="G78" s="75"/>
      <c r="H78" s="22"/>
      <c r="I78" s="23"/>
      <c r="J78" s="22"/>
      <c r="K78" s="61">
        <f t="shared" si="39"/>
        <v>0</v>
      </c>
      <c r="L78" s="64">
        <f t="shared" si="40"/>
        <v>1459.26</v>
      </c>
      <c r="M78" s="53"/>
      <c r="N78" s="104"/>
      <c r="O78" s="18"/>
      <c r="P78" s="18"/>
      <c r="Q78" s="18"/>
      <c r="R78" s="18"/>
      <c r="S78" s="61"/>
      <c r="T78" s="53"/>
      <c r="U78" s="39"/>
      <c r="Z78" s="92"/>
    </row>
    <row r="79" spans="1:26" s="5" customFormat="1" x14ac:dyDescent="0.3">
      <c r="A79" s="187"/>
      <c r="B79" s="21">
        <v>1459.26</v>
      </c>
      <c r="C79" s="21"/>
      <c r="D79" s="21"/>
      <c r="E79" s="21"/>
      <c r="F79" s="61">
        <f t="shared" si="38"/>
        <v>1459.26</v>
      </c>
      <c r="G79" s="75"/>
      <c r="H79" s="22"/>
      <c r="I79" s="23"/>
      <c r="J79" s="22"/>
      <c r="K79" s="61">
        <f t="shared" si="39"/>
        <v>0</v>
      </c>
      <c r="L79" s="64">
        <f t="shared" si="40"/>
        <v>1459.26</v>
      </c>
      <c r="M79" s="53"/>
      <c r="N79" s="104"/>
      <c r="O79" s="18"/>
      <c r="P79" s="18"/>
      <c r="Q79" s="18"/>
      <c r="R79" s="18"/>
      <c r="S79" s="61"/>
      <c r="T79" s="53"/>
      <c r="U79" s="39"/>
      <c r="Z79" s="92"/>
    </row>
    <row r="80" spans="1:26" s="5" customFormat="1" x14ac:dyDescent="0.3">
      <c r="A80" s="187"/>
      <c r="B80" s="21"/>
      <c r="C80" s="21"/>
      <c r="D80" s="21"/>
      <c r="E80" s="21"/>
      <c r="F80" s="61">
        <f t="shared" si="38"/>
        <v>0</v>
      </c>
      <c r="G80" s="75"/>
      <c r="H80" s="22"/>
      <c r="I80" s="23"/>
      <c r="J80" s="22"/>
      <c r="K80" s="61">
        <f t="shared" si="39"/>
        <v>0</v>
      </c>
      <c r="L80" s="64">
        <f t="shared" si="40"/>
        <v>0</v>
      </c>
      <c r="M80" s="53"/>
      <c r="N80" s="104"/>
      <c r="O80" s="18"/>
      <c r="P80" s="18"/>
      <c r="Q80" s="18"/>
      <c r="R80" s="18"/>
      <c r="S80" s="61"/>
      <c r="T80" s="53"/>
      <c r="U80" s="39"/>
      <c r="Z80" s="92"/>
    </row>
    <row r="81" spans="1:26" s="5" customFormat="1" x14ac:dyDescent="0.3">
      <c r="A81" s="187"/>
      <c r="B81" s="21"/>
      <c r="C81" s="21"/>
      <c r="D81" s="21"/>
      <c r="E81" s="21"/>
      <c r="F81" s="61">
        <f t="shared" si="38"/>
        <v>0</v>
      </c>
      <c r="G81" s="75"/>
      <c r="H81" s="22"/>
      <c r="I81" s="23"/>
      <c r="J81" s="22"/>
      <c r="K81" s="61">
        <f t="shared" si="39"/>
        <v>0</v>
      </c>
      <c r="L81" s="64">
        <f t="shared" si="40"/>
        <v>0</v>
      </c>
      <c r="M81" s="53"/>
      <c r="N81" s="104"/>
      <c r="O81" s="18"/>
      <c r="P81" s="18"/>
      <c r="Q81" s="18"/>
      <c r="R81" s="18"/>
      <c r="S81" s="61"/>
      <c r="T81" s="53"/>
      <c r="U81" s="39"/>
      <c r="Z81" s="92"/>
    </row>
    <row r="82" spans="1:26" s="5" customFormat="1" x14ac:dyDescent="0.3">
      <c r="A82" s="188"/>
      <c r="B82" s="21"/>
      <c r="C82" s="21"/>
      <c r="D82" s="21"/>
      <c r="E82" s="21"/>
      <c r="F82" s="61">
        <f t="shared" si="38"/>
        <v>0</v>
      </c>
      <c r="G82" s="75"/>
      <c r="H82" s="22"/>
      <c r="I82" s="23"/>
      <c r="J82" s="22"/>
      <c r="K82" s="61">
        <f t="shared" si="39"/>
        <v>0</v>
      </c>
      <c r="L82" s="64">
        <f t="shared" si="40"/>
        <v>0</v>
      </c>
      <c r="M82" s="53"/>
      <c r="N82" s="104"/>
      <c r="O82" s="18"/>
      <c r="P82" s="18"/>
      <c r="Q82" s="18"/>
      <c r="R82" s="18"/>
      <c r="S82" s="61"/>
      <c r="T82" s="53"/>
      <c r="U82" s="39"/>
      <c r="Z82" s="92"/>
    </row>
    <row r="83" spans="1:26" s="130" customFormat="1" x14ac:dyDescent="0.3">
      <c r="A83" s="45" t="s">
        <v>33</v>
      </c>
      <c r="B83" s="118">
        <f>+B77+B82+B78+B79</f>
        <v>2918.52</v>
      </c>
      <c r="C83" s="118">
        <f t="shared" ref="C83:K83" si="41">+C77+C82</f>
        <v>0</v>
      </c>
      <c r="D83" s="118">
        <f t="shared" si="41"/>
        <v>0</v>
      </c>
      <c r="E83" s="118">
        <f t="shared" si="41"/>
        <v>0</v>
      </c>
      <c r="F83" s="119">
        <f>+F77+F82+F78+F79</f>
        <v>2918.52</v>
      </c>
      <c r="G83" s="133">
        <f t="shared" si="41"/>
        <v>0</v>
      </c>
      <c r="H83" s="134">
        <f t="shared" si="41"/>
        <v>0</v>
      </c>
      <c r="I83" s="135">
        <f t="shared" si="41"/>
        <v>0</v>
      </c>
      <c r="J83" s="134">
        <f t="shared" si="41"/>
        <v>0</v>
      </c>
      <c r="K83" s="127">
        <f t="shared" si="41"/>
        <v>0</v>
      </c>
      <c r="L83" s="123">
        <f>+L77+L82+L78+L79</f>
        <v>2918.52</v>
      </c>
      <c r="M83" s="124"/>
      <c r="N83" s="126"/>
      <c r="O83" s="125"/>
      <c r="P83" s="125"/>
      <c r="Q83" s="125"/>
      <c r="R83" s="125"/>
      <c r="S83" s="127">
        <f>+S77+S82</f>
        <v>0</v>
      </c>
      <c r="T83" s="128"/>
      <c r="U83" s="142"/>
      <c r="Z83" s="131"/>
    </row>
    <row r="84" spans="1:26" s="5" customFormat="1" x14ac:dyDescent="0.3">
      <c r="A84" s="186" t="s">
        <v>47</v>
      </c>
      <c r="B84" s="46"/>
      <c r="C84" s="46"/>
      <c r="D84" s="46"/>
      <c r="E84" s="46"/>
      <c r="F84" s="60">
        <f t="shared" ref="F84:F89" si="42">+B84+C84+D84+E84</f>
        <v>0</v>
      </c>
      <c r="G84" s="76"/>
      <c r="H84" s="25"/>
      <c r="I84" s="26"/>
      <c r="J84" s="25"/>
      <c r="K84" s="74">
        <f t="shared" ref="K84:K89" si="43">SUM(G84:J84)</f>
        <v>0</v>
      </c>
      <c r="L84" s="66">
        <f t="shared" ref="L84:L89" si="44">F84-K84</f>
        <v>0</v>
      </c>
      <c r="M84" s="52"/>
      <c r="N84" s="103"/>
      <c r="O84" s="49"/>
      <c r="P84" s="49"/>
      <c r="Q84" s="49"/>
      <c r="R84" s="49"/>
      <c r="S84" s="60"/>
      <c r="T84" s="52"/>
      <c r="U84" s="50"/>
      <c r="Z84" s="92"/>
    </row>
    <row r="85" spans="1:26" s="5" customFormat="1" x14ac:dyDescent="0.3">
      <c r="A85" s="187"/>
      <c r="B85" s="21">
        <v>1459.26</v>
      </c>
      <c r="C85" s="21"/>
      <c r="D85" s="21"/>
      <c r="E85" s="21"/>
      <c r="F85" s="61">
        <f t="shared" si="42"/>
        <v>1459.26</v>
      </c>
      <c r="G85" s="75"/>
      <c r="H85" s="22"/>
      <c r="I85" s="23"/>
      <c r="J85" s="22"/>
      <c r="K85" s="61">
        <f t="shared" si="43"/>
        <v>0</v>
      </c>
      <c r="L85" s="64">
        <f t="shared" si="44"/>
        <v>1459.26</v>
      </c>
      <c r="M85" s="53"/>
      <c r="N85" s="104"/>
      <c r="O85" s="18"/>
      <c r="P85" s="18"/>
      <c r="Q85" s="18"/>
      <c r="R85" s="18"/>
      <c r="S85" s="61"/>
      <c r="T85" s="53"/>
      <c r="U85" s="39"/>
      <c r="Z85" s="92"/>
    </row>
    <row r="86" spans="1:26" s="5" customFormat="1" x14ac:dyDescent="0.3">
      <c r="A86" s="187"/>
      <c r="B86" s="21">
        <v>1459.26</v>
      </c>
      <c r="C86" s="21"/>
      <c r="D86" s="21"/>
      <c r="E86" s="21"/>
      <c r="F86" s="61">
        <f t="shared" si="42"/>
        <v>1459.26</v>
      </c>
      <c r="G86" s="75"/>
      <c r="H86" s="22"/>
      <c r="I86" s="23"/>
      <c r="J86" s="22"/>
      <c r="K86" s="61">
        <f t="shared" si="43"/>
        <v>0</v>
      </c>
      <c r="L86" s="64">
        <f t="shared" si="44"/>
        <v>1459.26</v>
      </c>
      <c r="M86" s="53"/>
      <c r="N86" s="104"/>
      <c r="O86" s="18"/>
      <c r="P86" s="18"/>
      <c r="Q86" s="18"/>
      <c r="R86" s="18"/>
      <c r="S86" s="61"/>
      <c r="T86" s="53"/>
      <c r="U86" s="39"/>
      <c r="Z86" s="92"/>
    </row>
    <row r="87" spans="1:26" s="5" customFormat="1" x14ac:dyDescent="0.3">
      <c r="A87" s="187"/>
      <c r="B87" s="21"/>
      <c r="C87" s="21"/>
      <c r="D87" s="21"/>
      <c r="E87" s="21"/>
      <c r="F87" s="61">
        <f t="shared" si="42"/>
        <v>0</v>
      </c>
      <c r="G87" s="75"/>
      <c r="H87" s="22"/>
      <c r="I87" s="23"/>
      <c r="J87" s="22"/>
      <c r="K87" s="61">
        <f t="shared" si="43"/>
        <v>0</v>
      </c>
      <c r="L87" s="64">
        <f t="shared" si="44"/>
        <v>0</v>
      </c>
      <c r="M87" s="53"/>
      <c r="N87" s="104"/>
      <c r="O87" s="18"/>
      <c r="P87" s="18"/>
      <c r="Q87" s="18"/>
      <c r="R87" s="18"/>
      <c r="S87" s="61"/>
      <c r="T87" s="53"/>
      <c r="U87" s="39"/>
      <c r="Z87" s="92"/>
    </row>
    <row r="88" spans="1:26" s="5" customFormat="1" x14ac:dyDescent="0.3">
      <c r="A88" s="187"/>
      <c r="B88" s="21"/>
      <c r="C88" s="21"/>
      <c r="D88" s="21"/>
      <c r="E88" s="21"/>
      <c r="F88" s="61">
        <f t="shared" si="42"/>
        <v>0</v>
      </c>
      <c r="G88" s="75"/>
      <c r="H88" s="22"/>
      <c r="I88" s="23"/>
      <c r="J88" s="22"/>
      <c r="K88" s="61">
        <f t="shared" si="43"/>
        <v>0</v>
      </c>
      <c r="L88" s="64">
        <f t="shared" si="44"/>
        <v>0</v>
      </c>
      <c r="M88" s="53"/>
      <c r="N88" s="104"/>
      <c r="O88" s="18"/>
      <c r="P88" s="18"/>
      <c r="Q88" s="18"/>
      <c r="R88" s="18"/>
      <c r="S88" s="61"/>
      <c r="T88" s="53"/>
      <c r="U88" s="39"/>
      <c r="Z88" s="92"/>
    </row>
    <row r="89" spans="1:26" s="5" customFormat="1" ht="18" customHeight="1" x14ac:dyDescent="0.3">
      <c r="A89" s="188"/>
      <c r="B89" s="21"/>
      <c r="C89" s="21"/>
      <c r="D89" s="21"/>
      <c r="E89" s="21"/>
      <c r="F89" s="61">
        <f t="shared" si="42"/>
        <v>0</v>
      </c>
      <c r="G89" s="75"/>
      <c r="H89" s="22"/>
      <c r="I89" s="23"/>
      <c r="J89" s="22"/>
      <c r="K89" s="61">
        <f t="shared" si="43"/>
        <v>0</v>
      </c>
      <c r="L89" s="64">
        <f t="shared" si="44"/>
        <v>0</v>
      </c>
      <c r="M89" s="53"/>
      <c r="N89" s="104"/>
      <c r="O89" s="18"/>
      <c r="P89" s="18"/>
      <c r="Q89" s="18"/>
      <c r="R89" s="18"/>
      <c r="S89" s="61"/>
      <c r="T89" s="53"/>
      <c r="U89" s="39"/>
      <c r="Z89" s="92"/>
    </row>
    <row r="90" spans="1:26" s="130" customFormat="1" x14ac:dyDescent="0.3">
      <c r="A90" s="41" t="s">
        <v>33</v>
      </c>
      <c r="B90" s="132">
        <f>+B84+B89+B85+B86</f>
        <v>2918.52</v>
      </c>
      <c r="C90" s="132">
        <f t="shared" ref="C90:K90" si="45">+C84+C89</f>
        <v>0</v>
      </c>
      <c r="D90" s="132">
        <f t="shared" si="45"/>
        <v>0</v>
      </c>
      <c r="E90" s="132">
        <f t="shared" si="45"/>
        <v>0</v>
      </c>
      <c r="F90" s="127">
        <f>+F84+F89+F85+F86</f>
        <v>2918.52</v>
      </c>
      <c r="G90" s="133">
        <f t="shared" si="45"/>
        <v>0</v>
      </c>
      <c r="H90" s="134">
        <f t="shared" si="45"/>
        <v>0</v>
      </c>
      <c r="I90" s="135">
        <f t="shared" si="45"/>
        <v>0</v>
      </c>
      <c r="J90" s="134">
        <f t="shared" si="45"/>
        <v>0</v>
      </c>
      <c r="K90" s="127">
        <f t="shared" si="45"/>
        <v>0</v>
      </c>
      <c r="L90" s="136">
        <f>+L84+L89+L85+L86</f>
        <v>2918.52</v>
      </c>
      <c r="M90" s="124"/>
      <c r="N90" s="126"/>
      <c r="O90" s="125"/>
      <c r="P90" s="125"/>
      <c r="Q90" s="125"/>
      <c r="R90" s="125"/>
      <c r="S90" s="127">
        <f>+S84+S89</f>
        <v>0</v>
      </c>
      <c r="T90" s="124"/>
      <c r="U90" s="145"/>
      <c r="Z90" s="131"/>
    </row>
    <row r="91" spans="1:26" s="130" customFormat="1" x14ac:dyDescent="0.3">
      <c r="A91" s="59" t="s">
        <v>39</v>
      </c>
      <c r="B91" s="143">
        <f t="shared" ref="B91:L91" si="46">+B18+B24+B30+B36+B42+B49+B56+B62+B69+B76+B83+B90</f>
        <v>35422.239999999998</v>
      </c>
      <c r="C91" s="143">
        <f t="shared" si="46"/>
        <v>0</v>
      </c>
      <c r="D91" s="143">
        <f t="shared" si="46"/>
        <v>0</v>
      </c>
      <c r="E91" s="143">
        <f t="shared" si="46"/>
        <v>0</v>
      </c>
      <c r="F91" s="143">
        <f t="shared" si="46"/>
        <v>35422.239999999998</v>
      </c>
      <c r="G91" s="143">
        <f t="shared" si="46"/>
        <v>0</v>
      </c>
      <c r="H91" s="143">
        <f t="shared" si="46"/>
        <v>0</v>
      </c>
      <c r="I91" s="143">
        <f t="shared" si="46"/>
        <v>0</v>
      </c>
      <c r="J91" s="143">
        <f t="shared" si="46"/>
        <v>0</v>
      </c>
      <c r="K91" s="143">
        <f t="shared" si="46"/>
        <v>0</v>
      </c>
      <c r="L91" s="143">
        <f t="shared" si="46"/>
        <v>35422.239999999998</v>
      </c>
      <c r="M91" s="144"/>
      <c r="N91" s="147"/>
      <c r="O91" s="144"/>
      <c r="P91" s="144"/>
      <c r="Q91" s="144"/>
      <c r="R91" s="144"/>
      <c r="S91" s="143">
        <f>+S18+S24+S30+S36+S42+S49+S56+S76</f>
        <v>21888.899999999998</v>
      </c>
      <c r="T91" s="144"/>
      <c r="U91" s="144"/>
      <c r="Z91" s="131"/>
    </row>
    <row r="92" spans="1:26" s="5" customFormat="1" ht="15" customHeight="1" x14ac:dyDescent="0.3">
      <c r="N92" s="106"/>
      <c r="Z92" s="92"/>
    </row>
    <row r="93" spans="1:26" s="5" customFormat="1" ht="21" x14ac:dyDescent="0.4">
      <c r="B93" s="28"/>
      <c r="C93" s="28"/>
      <c r="D93" s="28"/>
      <c r="E93" s="29"/>
      <c r="F93" s="29"/>
      <c r="G93" s="29"/>
      <c r="H93" s="29"/>
      <c r="I93" s="29"/>
      <c r="J93" s="30"/>
      <c r="K93" s="30"/>
      <c r="L93" s="30"/>
      <c r="M93" s="30"/>
      <c r="N93" s="154"/>
      <c r="O93" s="30"/>
      <c r="P93" s="29"/>
      <c r="Q93" s="29"/>
      <c r="R93" s="29"/>
      <c r="S93" s="150"/>
      <c r="T93" s="30"/>
      <c r="Z93" s="92"/>
    </row>
    <row r="94" spans="1:26" s="5" customFormat="1" ht="21" x14ac:dyDescent="0.4">
      <c r="B94" s="28"/>
      <c r="C94" s="28"/>
      <c r="D94" s="28"/>
      <c r="E94" s="29"/>
      <c r="F94" s="29"/>
      <c r="G94" s="29"/>
      <c r="H94" s="29"/>
      <c r="I94" s="29"/>
      <c r="J94" s="30"/>
      <c r="K94" s="30"/>
      <c r="L94" s="30"/>
      <c r="M94" s="30"/>
      <c r="N94" s="154"/>
      <c r="O94" s="30"/>
      <c r="P94" s="29"/>
      <c r="Q94" s="29"/>
      <c r="R94" s="29"/>
      <c r="S94" s="29"/>
      <c r="T94" s="30"/>
      <c r="Z94" s="92"/>
    </row>
    <row r="95" spans="1:26" s="5" customFormat="1" ht="21" x14ac:dyDescent="0.4">
      <c r="B95" s="31"/>
      <c r="C95" s="31"/>
      <c r="D95" s="31"/>
      <c r="E95" s="32"/>
      <c r="F95" s="32"/>
      <c r="G95" s="31"/>
      <c r="H95" s="31"/>
      <c r="I95" s="31"/>
      <c r="J95" s="33"/>
      <c r="K95" s="33"/>
      <c r="L95" s="33"/>
      <c r="M95" s="30"/>
      <c r="N95" s="155"/>
      <c r="O95" s="33"/>
      <c r="P95" s="32"/>
      <c r="Q95" s="32"/>
      <c r="R95" s="32"/>
      <c r="S95" s="32"/>
      <c r="T95" s="33"/>
      <c r="Z95" s="92"/>
    </row>
    <row r="96" spans="1:26" ht="21" x14ac:dyDescent="0.4"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34"/>
      <c r="N96" s="197"/>
      <c r="O96" s="197"/>
      <c r="P96" s="197"/>
      <c r="Q96" s="197"/>
      <c r="R96" s="197"/>
      <c r="S96" s="197"/>
      <c r="T96" s="197"/>
    </row>
    <row r="97" spans="2:20" ht="21" x14ac:dyDescent="0.4"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34"/>
      <c r="N97" s="195"/>
      <c r="O97" s="195"/>
      <c r="P97" s="195"/>
      <c r="Q97" s="195"/>
      <c r="R97" s="195"/>
      <c r="S97" s="195"/>
      <c r="T97" s="195"/>
    </row>
  </sheetData>
  <mergeCells count="44">
    <mergeCell ref="B96:F96"/>
    <mergeCell ref="G96:L96"/>
    <mergeCell ref="N96:T96"/>
    <mergeCell ref="B97:F97"/>
    <mergeCell ref="G97:L97"/>
    <mergeCell ref="N97:T97"/>
    <mergeCell ref="A84:A89"/>
    <mergeCell ref="A13:A17"/>
    <mergeCell ref="A19:A23"/>
    <mergeCell ref="A25:A29"/>
    <mergeCell ref="A31:A35"/>
    <mergeCell ref="A37:A41"/>
    <mergeCell ref="A43:A48"/>
    <mergeCell ref="A50:A55"/>
    <mergeCell ref="A57:A61"/>
    <mergeCell ref="A63:A68"/>
    <mergeCell ref="A70:A75"/>
    <mergeCell ref="A77:A82"/>
    <mergeCell ref="L10:L12"/>
    <mergeCell ref="M10:S10"/>
    <mergeCell ref="T10:U11"/>
    <mergeCell ref="M11:M12"/>
    <mergeCell ref="N11:O11"/>
    <mergeCell ref="P11:P12"/>
    <mergeCell ref="Q11:Q12"/>
    <mergeCell ref="R11:R12"/>
    <mergeCell ref="S11:S12"/>
    <mergeCell ref="A6:C6"/>
    <mergeCell ref="D6:F6"/>
    <mergeCell ref="G6:H6"/>
    <mergeCell ref="I6:K6"/>
    <mergeCell ref="A10:A12"/>
    <mergeCell ref="B10:E11"/>
    <mergeCell ref="F10:F12"/>
    <mergeCell ref="G10:J11"/>
    <mergeCell ref="K10:K12"/>
    <mergeCell ref="A1:Q1"/>
    <mergeCell ref="R1:S1"/>
    <mergeCell ref="A3:U3"/>
    <mergeCell ref="A5:C5"/>
    <mergeCell ref="D5:F5"/>
    <mergeCell ref="G5:H5"/>
    <mergeCell ref="I5:K5"/>
    <mergeCell ref="L5:M5"/>
  </mergeCells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opLeftCell="A4" zoomScale="80" zoomScaleNormal="80" workbookViewId="0">
      <pane xSplit="3" ySplit="9" topLeftCell="D13" activePane="bottomRight" state="frozen"/>
      <selection activeCell="A4" sqref="A4"/>
      <selection pane="topRight" activeCell="D4" sqref="D4"/>
      <selection pane="bottomLeft" activeCell="A13" sqref="A13"/>
      <selection pane="bottomRight" activeCell="A46" sqref="A46:XFD61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2" customWidth="1"/>
    <col min="15" max="15" width="11.33203125" style="2" customWidth="1"/>
    <col min="16" max="16" width="14.33203125" style="2" customWidth="1"/>
    <col min="17" max="17" width="14.5546875" style="2" customWidth="1"/>
    <col min="18" max="18" width="14.6640625" style="2" customWidth="1"/>
    <col min="19" max="19" width="12.33203125" style="2" customWidth="1"/>
    <col min="20" max="20" width="11.44140625" style="2" customWidth="1"/>
    <col min="21" max="21" width="10.88671875" style="2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6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6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S2" s="3"/>
      <c r="T2" s="3"/>
    </row>
    <row r="3" spans="1:26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6" ht="9.75" customHeight="1" x14ac:dyDescent="0.3">
      <c r="S4" s="35"/>
      <c r="T4" s="35"/>
    </row>
    <row r="5" spans="1:26" s="5" customFormat="1" ht="21" x14ac:dyDescent="0.4">
      <c r="A5" s="189" t="s">
        <v>0</v>
      </c>
      <c r="B5" s="189"/>
      <c r="C5" s="189"/>
      <c r="D5" s="198" t="s">
        <v>99</v>
      </c>
      <c r="E5" s="198"/>
      <c r="F5" s="198"/>
      <c r="G5" s="179" t="s">
        <v>1</v>
      </c>
      <c r="H5" s="179"/>
      <c r="I5" s="199">
        <v>0</v>
      </c>
      <c r="J5" s="199"/>
      <c r="K5" s="199"/>
      <c r="L5" s="185"/>
      <c r="M5" s="185"/>
      <c r="N5" s="4"/>
      <c r="O5" s="4"/>
      <c r="P5" s="4"/>
      <c r="Q5" s="4"/>
      <c r="R5" s="4"/>
      <c r="S5" s="4"/>
      <c r="T5" s="4"/>
      <c r="U5" s="4"/>
      <c r="Z5" s="92"/>
    </row>
    <row r="6" spans="1:26" s="5" customFormat="1" ht="21" x14ac:dyDescent="0.4">
      <c r="A6" s="181" t="s">
        <v>2</v>
      </c>
      <c r="B6" s="181"/>
      <c r="C6" s="181"/>
      <c r="D6" s="200" t="s">
        <v>98</v>
      </c>
      <c r="E6" s="200"/>
      <c r="F6" s="200"/>
      <c r="G6" s="183" t="s">
        <v>3</v>
      </c>
      <c r="H6" s="183"/>
      <c r="I6" s="201">
        <v>12366.04</v>
      </c>
      <c r="J6" s="201"/>
      <c r="K6" s="201"/>
      <c r="L6" s="6"/>
      <c r="M6" s="4"/>
      <c r="N6" s="4"/>
      <c r="O6" s="4"/>
      <c r="P6" s="4"/>
      <c r="Q6" s="4"/>
      <c r="R6" s="4"/>
      <c r="S6" s="4"/>
      <c r="T6" s="4"/>
      <c r="U6" s="4"/>
      <c r="Z6" s="92"/>
    </row>
    <row r="7" spans="1:26" s="5" customFormat="1" ht="12" customHeight="1" x14ac:dyDescent="0.4">
      <c r="A7" s="95"/>
      <c r="B7" s="95"/>
      <c r="C7" s="95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Z7" s="92"/>
    </row>
    <row r="8" spans="1:26" s="5" customFormat="1" ht="10.5" customHeight="1" x14ac:dyDescent="0.4">
      <c r="A8" s="95"/>
      <c r="B8" s="95"/>
      <c r="C8" s="95"/>
      <c r="D8" s="6"/>
      <c r="E8" s="6"/>
      <c r="F8" s="6"/>
      <c r="G8" s="6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Z8" s="92"/>
    </row>
    <row r="9" spans="1:26" x14ac:dyDescent="0.3">
      <c r="A9" s="8"/>
      <c r="B9" s="9"/>
      <c r="C9" s="9"/>
      <c r="D9" s="10" t="s">
        <v>4</v>
      </c>
      <c r="E9" s="9"/>
      <c r="F9" s="10" t="s">
        <v>5</v>
      </c>
      <c r="G9" s="11" t="s">
        <v>6</v>
      </c>
      <c r="H9" s="11"/>
      <c r="I9" s="12"/>
      <c r="J9" s="11"/>
      <c r="K9" s="10" t="s">
        <v>7</v>
      </c>
      <c r="L9" s="13" t="s">
        <v>8</v>
      </c>
      <c r="M9" s="9"/>
      <c r="N9" s="9"/>
      <c r="O9" s="14"/>
      <c r="P9" s="10" t="s">
        <v>9</v>
      </c>
      <c r="Q9" s="10"/>
      <c r="R9" s="10"/>
      <c r="S9" s="9"/>
      <c r="T9" s="10" t="s">
        <v>10</v>
      </c>
      <c r="U9" s="15"/>
    </row>
    <row r="10" spans="1:26" x14ac:dyDescent="0.3">
      <c r="A10" s="193" t="s">
        <v>41</v>
      </c>
      <c r="B10" s="194" t="s">
        <v>11</v>
      </c>
      <c r="C10" s="194"/>
      <c r="D10" s="194"/>
      <c r="E10" s="194"/>
      <c r="F10" s="194" t="s">
        <v>12</v>
      </c>
      <c r="G10" s="194" t="s">
        <v>13</v>
      </c>
      <c r="H10" s="194"/>
      <c r="I10" s="194"/>
      <c r="J10" s="194"/>
      <c r="K10" s="194" t="s">
        <v>14</v>
      </c>
      <c r="L10" s="196" t="s">
        <v>15</v>
      </c>
      <c r="M10" s="194" t="s">
        <v>16</v>
      </c>
      <c r="N10" s="194"/>
      <c r="O10" s="194"/>
      <c r="P10" s="194"/>
      <c r="Q10" s="194"/>
      <c r="R10" s="194"/>
      <c r="S10" s="194"/>
      <c r="T10" s="194" t="s">
        <v>17</v>
      </c>
      <c r="U10" s="194"/>
    </row>
    <row r="11" spans="1:26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6"/>
      <c r="M11" s="194" t="s">
        <v>18</v>
      </c>
      <c r="N11" s="194" t="s">
        <v>19</v>
      </c>
      <c r="O11" s="194"/>
      <c r="P11" s="194" t="s">
        <v>20</v>
      </c>
      <c r="Q11" s="194" t="s">
        <v>21</v>
      </c>
      <c r="R11" s="194" t="s">
        <v>22</v>
      </c>
      <c r="S11" s="194" t="s">
        <v>23</v>
      </c>
      <c r="T11" s="194"/>
      <c r="U11" s="194"/>
    </row>
    <row r="12" spans="1:26" ht="24" x14ac:dyDescent="0.3">
      <c r="A12" s="193"/>
      <c r="B12" s="96" t="s">
        <v>24</v>
      </c>
      <c r="C12" s="96" t="s">
        <v>25</v>
      </c>
      <c r="D12" s="96" t="s">
        <v>26</v>
      </c>
      <c r="E12" s="96" t="s">
        <v>27</v>
      </c>
      <c r="F12" s="194"/>
      <c r="G12" s="96" t="s">
        <v>24</v>
      </c>
      <c r="H12" s="96" t="s">
        <v>25</v>
      </c>
      <c r="I12" s="96" t="s">
        <v>26</v>
      </c>
      <c r="J12" s="96" t="s">
        <v>27</v>
      </c>
      <c r="K12" s="194"/>
      <c r="L12" s="196"/>
      <c r="M12" s="194"/>
      <c r="N12" s="96" t="s">
        <v>28</v>
      </c>
      <c r="O12" s="96" t="s">
        <v>29</v>
      </c>
      <c r="P12" s="194"/>
      <c r="Q12" s="194"/>
      <c r="R12" s="194"/>
      <c r="S12" s="194"/>
      <c r="T12" s="97" t="s">
        <v>30</v>
      </c>
      <c r="U12" s="96" t="s">
        <v>31</v>
      </c>
    </row>
    <row r="13" spans="1:26" s="5" customFormat="1" x14ac:dyDescent="0.3">
      <c r="A13" s="186" t="s">
        <v>32</v>
      </c>
      <c r="B13" s="48"/>
      <c r="C13" s="48"/>
      <c r="D13" s="48"/>
      <c r="E13" s="48"/>
      <c r="F13" s="60">
        <f t="shared" ref="F13:F16" si="0">+B13+C13+D13+E13</f>
        <v>0</v>
      </c>
      <c r="G13" s="68">
        <v>0</v>
      </c>
      <c r="H13" s="47">
        <v>0</v>
      </c>
      <c r="I13" s="48">
        <v>0</v>
      </c>
      <c r="J13" s="47"/>
      <c r="K13" s="69">
        <f t="shared" ref="K13:K16" si="1">SUM(G13:J13)</f>
        <v>0</v>
      </c>
      <c r="L13" s="63">
        <f t="shared" ref="L13:L16" si="2">F13-K13</f>
        <v>0</v>
      </c>
      <c r="M13" s="82"/>
      <c r="N13" s="49"/>
      <c r="O13" s="49"/>
      <c r="P13" s="83"/>
      <c r="Q13" s="83"/>
      <c r="R13" s="49"/>
      <c r="S13" s="60"/>
      <c r="T13" s="82"/>
      <c r="U13" s="50"/>
      <c r="Z13" s="92"/>
    </row>
    <row r="14" spans="1:26" s="5" customFormat="1" x14ac:dyDescent="0.3">
      <c r="A14" s="187"/>
      <c r="B14" s="16">
        <v>716.44</v>
      </c>
      <c r="C14" s="16"/>
      <c r="D14" s="16"/>
      <c r="E14" s="16"/>
      <c r="F14" s="61">
        <f t="shared" si="0"/>
        <v>716.44</v>
      </c>
      <c r="G14" s="70"/>
      <c r="H14" s="17"/>
      <c r="I14" s="16"/>
      <c r="J14" s="17"/>
      <c r="K14" s="71">
        <f t="shared" si="1"/>
        <v>0</v>
      </c>
      <c r="L14" s="64">
        <f t="shared" si="2"/>
        <v>716.44</v>
      </c>
      <c r="M14" s="53"/>
      <c r="N14" s="18"/>
      <c r="O14" s="18"/>
      <c r="P14" s="18"/>
      <c r="Q14" s="18"/>
      <c r="R14" s="18"/>
      <c r="S14" s="61"/>
      <c r="T14" s="53"/>
      <c r="U14" s="39"/>
      <c r="Z14" s="92"/>
    </row>
    <row r="15" spans="1:26" s="5" customFormat="1" x14ac:dyDescent="0.3">
      <c r="A15" s="187"/>
      <c r="B15" s="16"/>
      <c r="C15" s="16"/>
      <c r="D15" s="16"/>
      <c r="E15" s="16"/>
      <c r="F15" s="61">
        <f t="shared" si="0"/>
        <v>0</v>
      </c>
      <c r="G15" s="70"/>
      <c r="H15" s="17"/>
      <c r="I15" s="16"/>
      <c r="J15" s="17"/>
      <c r="K15" s="71">
        <f t="shared" si="1"/>
        <v>0</v>
      </c>
      <c r="L15" s="64">
        <f t="shared" si="2"/>
        <v>0</v>
      </c>
      <c r="M15" s="53"/>
      <c r="N15" s="18"/>
      <c r="O15" s="18"/>
      <c r="P15" s="18"/>
      <c r="Q15" s="18"/>
      <c r="R15" s="18"/>
      <c r="S15" s="61"/>
      <c r="T15" s="53"/>
      <c r="U15" s="39"/>
      <c r="Z15" s="92"/>
    </row>
    <row r="16" spans="1:26" s="5" customFormat="1" x14ac:dyDescent="0.3">
      <c r="A16" s="188"/>
      <c r="B16" s="16"/>
      <c r="C16" s="16"/>
      <c r="D16" s="16"/>
      <c r="E16" s="16"/>
      <c r="F16" s="61">
        <f t="shared" si="0"/>
        <v>0</v>
      </c>
      <c r="G16" s="70"/>
      <c r="H16" s="17"/>
      <c r="I16" s="16"/>
      <c r="J16" s="17"/>
      <c r="K16" s="71">
        <f t="shared" si="1"/>
        <v>0</v>
      </c>
      <c r="L16" s="64">
        <f t="shared" si="2"/>
        <v>0</v>
      </c>
      <c r="M16" s="53"/>
      <c r="N16" s="18"/>
      <c r="O16" s="18"/>
      <c r="P16" s="18"/>
      <c r="Q16" s="18"/>
      <c r="R16" s="18"/>
      <c r="S16" s="61"/>
      <c r="T16" s="53"/>
      <c r="U16" s="39"/>
      <c r="Z16" s="92"/>
    </row>
    <row r="17" spans="1:26" s="130" customFormat="1" x14ac:dyDescent="0.3">
      <c r="A17" s="45" t="s">
        <v>33</v>
      </c>
      <c r="B17" s="122">
        <f>+B13+B16+B14</f>
        <v>716.44</v>
      </c>
      <c r="C17" s="122">
        <f>+C13+C16</f>
        <v>0</v>
      </c>
      <c r="D17" s="122">
        <f>+D13+D16</f>
        <v>0</v>
      </c>
      <c r="E17" s="122">
        <f>+E13+E16</f>
        <v>0</v>
      </c>
      <c r="F17" s="119">
        <f>+F13+F16+F14</f>
        <v>716.44</v>
      </c>
      <c r="G17" s="120">
        <f>+G13+G16</f>
        <v>0</v>
      </c>
      <c r="H17" s="121">
        <f>+H13+H16</f>
        <v>0</v>
      </c>
      <c r="I17" s="122">
        <f>+I13+I16</f>
        <v>0</v>
      </c>
      <c r="J17" s="121">
        <f>+J13+J16</f>
        <v>0</v>
      </c>
      <c r="K17" s="119">
        <f>+K13+K16</f>
        <v>0</v>
      </c>
      <c r="L17" s="136">
        <f>+L13+L16+L14</f>
        <v>716.44</v>
      </c>
      <c r="M17" s="124"/>
      <c r="N17" s="125"/>
      <c r="O17" s="125"/>
      <c r="P17" s="125"/>
      <c r="Q17" s="125"/>
      <c r="R17" s="125"/>
      <c r="S17" s="127">
        <f>+S13+S16</f>
        <v>0</v>
      </c>
      <c r="T17" s="128"/>
      <c r="U17" s="142"/>
      <c r="Z17" s="131"/>
    </row>
    <row r="18" spans="1:26" s="5" customFormat="1" x14ac:dyDescent="0.3">
      <c r="A18" s="186" t="s">
        <v>34</v>
      </c>
      <c r="B18" s="46"/>
      <c r="C18" s="46"/>
      <c r="D18" s="46"/>
      <c r="E18" s="46"/>
      <c r="F18" s="60">
        <f t="shared" ref="F18:F21" si="3">+B18+C18+D18+E18</f>
        <v>0</v>
      </c>
      <c r="G18" s="68"/>
      <c r="H18" s="47"/>
      <c r="I18" s="48"/>
      <c r="J18" s="47"/>
      <c r="K18" s="60">
        <f t="shared" ref="K18:K21" si="4">SUM(G18:J18)</f>
        <v>0</v>
      </c>
      <c r="L18" s="66">
        <f t="shared" ref="L18:L21" si="5">F18-K18</f>
        <v>0</v>
      </c>
      <c r="M18" s="52"/>
      <c r="N18" s="49"/>
      <c r="O18" s="49"/>
      <c r="P18" s="49"/>
      <c r="Q18" s="49"/>
      <c r="R18" s="49"/>
      <c r="S18" s="57"/>
      <c r="T18" s="52"/>
      <c r="U18" s="50"/>
      <c r="Z18" s="92"/>
    </row>
    <row r="19" spans="1:26" s="5" customFormat="1" x14ac:dyDescent="0.3">
      <c r="A19" s="187"/>
      <c r="B19" s="21">
        <v>10543.93</v>
      </c>
      <c r="C19" s="21"/>
      <c r="D19" s="21"/>
      <c r="E19" s="21"/>
      <c r="F19" s="61">
        <f t="shared" si="3"/>
        <v>10543.93</v>
      </c>
      <c r="G19" s="70"/>
      <c r="H19" s="17"/>
      <c r="I19" s="16"/>
      <c r="J19" s="17"/>
      <c r="K19" s="61">
        <f t="shared" si="4"/>
        <v>0</v>
      </c>
      <c r="L19" s="64">
        <f t="shared" si="5"/>
        <v>10543.93</v>
      </c>
      <c r="M19" s="53"/>
      <c r="N19" s="18"/>
      <c r="O19" s="18"/>
      <c r="P19" s="18"/>
      <c r="Q19" s="18"/>
      <c r="R19" s="18"/>
      <c r="S19" s="51"/>
      <c r="T19" s="53"/>
      <c r="U19" s="39"/>
      <c r="Z19" s="92"/>
    </row>
    <row r="20" spans="1:26" s="5" customFormat="1" x14ac:dyDescent="0.3">
      <c r="A20" s="187"/>
      <c r="B20" s="21"/>
      <c r="C20" s="21"/>
      <c r="D20" s="21"/>
      <c r="E20" s="21"/>
      <c r="F20" s="61">
        <f t="shared" si="3"/>
        <v>0</v>
      </c>
      <c r="G20" s="70"/>
      <c r="H20" s="17"/>
      <c r="I20" s="16"/>
      <c r="J20" s="17"/>
      <c r="K20" s="61">
        <f t="shared" si="4"/>
        <v>0</v>
      </c>
      <c r="L20" s="64">
        <f t="shared" si="5"/>
        <v>0</v>
      </c>
      <c r="M20" s="84"/>
      <c r="N20" s="18"/>
      <c r="O20" s="18"/>
      <c r="P20" s="18"/>
      <c r="Q20" s="18"/>
      <c r="R20" s="18"/>
      <c r="S20" s="51"/>
      <c r="T20" s="84"/>
      <c r="U20" s="39"/>
      <c r="Z20" s="92"/>
    </row>
    <row r="21" spans="1:26" s="5" customFormat="1" x14ac:dyDescent="0.3">
      <c r="A21" s="188"/>
      <c r="B21" s="21"/>
      <c r="C21" s="21"/>
      <c r="D21" s="21"/>
      <c r="E21" s="21"/>
      <c r="F21" s="61">
        <f t="shared" si="3"/>
        <v>0</v>
      </c>
      <c r="G21" s="70"/>
      <c r="H21" s="17"/>
      <c r="I21" s="16"/>
      <c r="J21" s="17"/>
      <c r="K21" s="61">
        <f t="shared" si="4"/>
        <v>0</v>
      </c>
      <c r="L21" s="64">
        <f t="shared" si="5"/>
        <v>0</v>
      </c>
      <c r="M21" s="53"/>
      <c r="N21" s="18"/>
      <c r="O21" s="18"/>
      <c r="P21" s="18"/>
      <c r="Q21" s="18"/>
      <c r="R21" s="18"/>
      <c r="S21" s="51"/>
      <c r="T21" s="53"/>
      <c r="U21" s="39"/>
      <c r="Z21" s="92"/>
    </row>
    <row r="22" spans="1:26" s="130" customFormat="1" x14ac:dyDescent="0.3">
      <c r="A22" s="41" t="s">
        <v>33</v>
      </c>
      <c r="B22" s="132">
        <f>+B18+B21+B19</f>
        <v>10543.93</v>
      </c>
      <c r="C22" s="132">
        <f>+C18+C21</f>
        <v>0</v>
      </c>
      <c r="D22" s="132">
        <f>+D18+D21</f>
        <v>0</v>
      </c>
      <c r="E22" s="132">
        <f>+E18+E21</f>
        <v>0</v>
      </c>
      <c r="F22" s="127">
        <f>+F18+F21+F19</f>
        <v>10543.93</v>
      </c>
      <c r="G22" s="120">
        <f>+G18+G21</f>
        <v>0</v>
      </c>
      <c r="H22" s="121">
        <f>+H18+H21</f>
        <v>0</v>
      </c>
      <c r="I22" s="122">
        <f>+I18+I21</f>
        <v>0</v>
      </c>
      <c r="J22" s="121">
        <f>+J18+J21</f>
        <v>0</v>
      </c>
      <c r="K22" s="119">
        <f>+K18+K21</f>
        <v>0</v>
      </c>
      <c r="L22" s="136">
        <f>+L18+L21+L19</f>
        <v>10543.93</v>
      </c>
      <c r="M22" s="124"/>
      <c r="N22" s="125"/>
      <c r="O22" s="125"/>
      <c r="P22" s="125"/>
      <c r="Q22" s="125"/>
      <c r="R22" s="125"/>
      <c r="S22" s="139">
        <f>+S18+S21</f>
        <v>0</v>
      </c>
      <c r="T22" s="124"/>
      <c r="U22" s="145"/>
      <c r="Z22" s="131"/>
    </row>
    <row r="23" spans="1:26" s="5" customFormat="1" x14ac:dyDescent="0.3">
      <c r="A23" s="187" t="s">
        <v>35</v>
      </c>
      <c r="B23" s="27"/>
      <c r="C23" s="27"/>
      <c r="D23" s="27"/>
      <c r="E23" s="27"/>
      <c r="F23" s="74">
        <f>+B23+C23+D23+E23</f>
        <v>0</v>
      </c>
      <c r="G23" s="68"/>
      <c r="H23" s="47"/>
      <c r="I23" s="48"/>
      <c r="J23" s="47"/>
      <c r="K23" s="60">
        <f t="shared" ref="K23:K26" si="6">SUM(G23:J23)</f>
        <v>0</v>
      </c>
      <c r="L23" s="67">
        <f t="shared" ref="L23:L26" si="7">F23-K23</f>
        <v>0</v>
      </c>
      <c r="M23" s="52"/>
      <c r="N23" s="49"/>
      <c r="O23" s="49"/>
      <c r="P23" s="49"/>
      <c r="Q23" s="49"/>
      <c r="R23" s="49"/>
      <c r="S23" s="60"/>
      <c r="T23" s="55"/>
      <c r="U23" s="38"/>
      <c r="Z23" s="92"/>
    </row>
    <row r="24" spans="1:26" s="5" customFormat="1" x14ac:dyDescent="0.3">
      <c r="A24" s="187"/>
      <c r="B24" s="21">
        <v>1105.67</v>
      </c>
      <c r="C24" s="21"/>
      <c r="D24" s="21"/>
      <c r="E24" s="21"/>
      <c r="F24" s="61">
        <f t="shared" ref="F24:F26" si="8">+B24+C24+D24+E24</f>
        <v>1105.67</v>
      </c>
      <c r="G24" s="75"/>
      <c r="H24" s="22"/>
      <c r="I24" s="23"/>
      <c r="J24" s="22"/>
      <c r="K24" s="61">
        <f t="shared" si="6"/>
        <v>0</v>
      </c>
      <c r="L24" s="64">
        <f t="shared" si="7"/>
        <v>1105.67</v>
      </c>
      <c r="M24" s="53"/>
      <c r="N24" s="18"/>
      <c r="O24" s="18"/>
      <c r="P24" s="18"/>
      <c r="Q24" s="18"/>
      <c r="R24" s="18"/>
      <c r="S24" s="61"/>
      <c r="T24" s="53"/>
      <c r="U24" s="39"/>
      <c r="Z24" s="92"/>
    </row>
    <row r="25" spans="1:26" s="5" customFormat="1" x14ac:dyDescent="0.3">
      <c r="A25" s="187"/>
      <c r="B25" s="21"/>
      <c r="C25" s="21"/>
      <c r="D25" s="21"/>
      <c r="E25" s="21"/>
      <c r="F25" s="61">
        <f t="shared" si="8"/>
        <v>0</v>
      </c>
      <c r="G25" s="75"/>
      <c r="H25" s="22"/>
      <c r="I25" s="23"/>
      <c r="J25" s="22"/>
      <c r="K25" s="61">
        <f t="shared" si="6"/>
        <v>0</v>
      </c>
      <c r="L25" s="64">
        <f t="shared" si="7"/>
        <v>0</v>
      </c>
      <c r="M25" s="53"/>
      <c r="N25" s="18"/>
      <c r="O25" s="18"/>
      <c r="P25" s="18"/>
      <c r="Q25" s="18"/>
      <c r="R25" s="18"/>
      <c r="S25" s="61"/>
      <c r="T25" s="53"/>
      <c r="U25" s="39"/>
      <c r="Z25" s="92"/>
    </row>
    <row r="26" spans="1:26" s="5" customFormat="1" x14ac:dyDescent="0.3">
      <c r="A26" s="188"/>
      <c r="B26" s="21">
        <f>SUM(B23)</f>
        <v>0</v>
      </c>
      <c r="C26" s="21"/>
      <c r="D26" s="21"/>
      <c r="E26" s="21"/>
      <c r="F26" s="61">
        <f t="shared" si="8"/>
        <v>0</v>
      </c>
      <c r="G26" s="75"/>
      <c r="H26" s="22"/>
      <c r="I26" s="23"/>
      <c r="J26" s="22"/>
      <c r="K26" s="61">
        <f t="shared" si="6"/>
        <v>0</v>
      </c>
      <c r="L26" s="64">
        <f t="shared" si="7"/>
        <v>0</v>
      </c>
      <c r="M26" s="53"/>
      <c r="N26" s="18"/>
      <c r="O26" s="18"/>
      <c r="P26" s="18"/>
      <c r="Q26" s="18"/>
      <c r="R26" s="18"/>
      <c r="S26" s="61"/>
      <c r="T26" s="53"/>
      <c r="U26" s="39"/>
      <c r="Z26" s="92"/>
    </row>
    <row r="27" spans="1:26" s="130" customFormat="1" x14ac:dyDescent="0.3">
      <c r="A27" s="45" t="s">
        <v>33</v>
      </c>
      <c r="B27" s="118">
        <f>+B23+B26+B24</f>
        <v>1105.67</v>
      </c>
      <c r="C27" s="118">
        <f>+C23+C26</f>
        <v>0</v>
      </c>
      <c r="D27" s="118">
        <f>+D23+D26</f>
        <v>0</v>
      </c>
      <c r="E27" s="118">
        <f>+E23+E26</f>
        <v>0</v>
      </c>
      <c r="F27" s="119">
        <f>+F23+F26+F24</f>
        <v>1105.67</v>
      </c>
      <c r="G27" s="120">
        <f>+G23+G26</f>
        <v>0</v>
      </c>
      <c r="H27" s="121">
        <f>+H23+H26</f>
        <v>0</v>
      </c>
      <c r="I27" s="122">
        <f>+I23+I26</f>
        <v>0</v>
      </c>
      <c r="J27" s="121">
        <f>+J23+J26</f>
        <v>0</v>
      </c>
      <c r="K27" s="119">
        <f>+K23+K26</f>
        <v>0</v>
      </c>
      <c r="L27" s="123">
        <f>+L23+L26+L24</f>
        <v>1105.67</v>
      </c>
      <c r="M27" s="124"/>
      <c r="N27" s="125"/>
      <c r="O27" s="125"/>
      <c r="P27" s="125"/>
      <c r="Q27" s="125"/>
      <c r="R27" s="125"/>
      <c r="S27" s="127">
        <f>+S23+S26</f>
        <v>0</v>
      </c>
      <c r="T27" s="128"/>
      <c r="U27" s="142"/>
      <c r="Z27" s="131"/>
    </row>
    <row r="28" spans="1:26" s="130" customFormat="1" x14ac:dyDescent="0.3">
      <c r="A28" s="59" t="s">
        <v>39</v>
      </c>
      <c r="B28" s="143">
        <f t="shared" ref="B28:L28" si="9">+B17+B22+B27</f>
        <v>12366.04</v>
      </c>
      <c r="C28" s="143">
        <f t="shared" si="9"/>
        <v>0</v>
      </c>
      <c r="D28" s="143">
        <f t="shared" si="9"/>
        <v>0</v>
      </c>
      <c r="E28" s="143">
        <f t="shared" si="9"/>
        <v>0</v>
      </c>
      <c r="F28" s="143">
        <f t="shared" si="9"/>
        <v>12366.04</v>
      </c>
      <c r="G28" s="143">
        <f t="shared" si="9"/>
        <v>0</v>
      </c>
      <c r="H28" s="143">
        <f t="shared" si="9"/>
        <v>0</v>
      </c>
      <c r="I28" s="143">
        <f t="shared" si="9"/>
        <v>0</v>
      </c>
      <c r="J28" s="143">
        <f t="shared" si="9"/>
        <v>0</v>
      </c>
      <c r="K28" s="143">
        <f t="shared" si="9"/>
        <v>0</v>
      </c>
      <c r="L28" s="143">
        <f t="shared" si="9"/>
        <v>12366.04</v>
      </c>
      <c r="M28" s="144"/>
      <c r="N28" s="144"/>
      <c r="O28" s="144"/>
      <c r="P28" s="144"/>
      <c r="Q28" s="144"/>
      <c r="R28" s="144"/>
      <c r="S28" s="143">
        <f>+S17+S22+S27</f>
        <v>0</v>
      </c>
      <c r="T28" s="144"/>
      <c r="U28" s="144"/>
      <c r="Z28" s="131"/>
    </row>
    <row r="29" spans="1:26" s="5" customFormat="1" ht="15" customHeight="1" x14ac:dyDescent="0.3">
      <c r="Z29" s="92"/>
    </row>
    <row r="30" spans="1:26" s="5" customFormat="1" ht="21" x14ac:dyDescent="0.4">
      <c r="B30" s="28"/>
      <c r="C30" s="28"/>
      <c r="D30" s="28"/>
      <c r="E30" s="29"/>
      <c r="F30" s="29"/>
      <c r="G30" s="29"/>
      <c r="H30" s="29"/>
      <c r="I30" s="29"/>
      <c r="J30" s="30"/>
      <c r="K30" s="30"/>
      <c r="L30" s="30"/>
      <c r="M30" s="30"/>
      <c r="N30" s="30"/>
      <c r="O30" s="30"/>
      <c r="P30" s="29"/>
      <c r="Q30" s="29"/>
      <c r="R30" s="29"/>
      <c r="S30" s="29"/>
      <c r="T30" s="30"/>
      <c r="Z30" s="92"/>
    </row>
    <row r="31" spans="1:26" s="5" customFormat="1" ht="21" x14ac:dyDescent="0.4">
      <c r="B31" s="28"/>
      <c r="C31" s="28"/>
      <c r="D31" s="28"/>
      <c r="E31" s="29"/>
      <c r="F31" s="29"/>
      <c r="G31" s="29"/>
      <c r="H31" s="29"/>
      <c r="I31" s="29"/>
      <c r="J31" s="30"/>
      <c r="K31" s="30"/>
      <c r="L31" s="30"/>
      <c r="M31" s="30"/>
      <c r="N31" s="30"/>
      <c r="O31" s="30"/>
      <c r="P31" s="29"/>
      <c r="Q31" s="29"/>
      <c r="R31" s="29"/>
      <c r="S31" s="29"/>
      <c r="T31" s="30"/>
      <c r="Z31" s="92"/>
    </row>
    <row r="32" spans="1:26" s="5" customFormat="1" ht="21" x14ac:dyDescent="0.4">
      <c r="B32" s="31"/>
      <c r="C32" s="31"/>
      <c r="D32" s="31"/>
      <c r="E32" s="32"/>
      <c r="F32" s="32"/>
      <c r="G32" s="31"/>
      <c r="H32" s="31"/>
      <c r="I32" s="31"/>
      <c r="J32" s="33"/>
      <c r="K32" s="33"/>
      <c r="L32" s="33"/>
      <c r="M32" s="30"/>
      <c r="N32" s="33"/>
      <c r="O32" s="33"/>
      <c r="P32" s="32"/>
      <c r="Q32" s="32"/>
      <c r="R32" s="32"/>
      <c r="S32" s="32"/>
      <c r="T32" s="33"/>
      <c r="Z32" s="92"/>
    </row>
    <row r="33" spans="2:20" ht="21" x14ac:dyDescent="0.4"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34"/>
      <c r="N33" s="197"/>
      <c r="O33" s="197"/>
      <c r="P33" s="197"/>
      <c r="Q33" s="197"/>
      <c r="R33" s="197"/>
      <c r="S33" s="197"/>
      <c r="T33" s="197"/>
    </row>
    <row r="34" spans="2:20" ht="21" x14ac:dyDescent="0.4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34"/>
      <c r="N34" s="195"/>
      <c r="O34" s="195"/>
      <c r="P34" s="195"/>
      <c r="Q34" s="195"/>
      <c r="R34" s="195"/>
      <c r="S34" s="195"/>
      <c r="T34" s="195"/>
    </row>
  </sheetData>
  <mergeCells count="35">
    <mergeCell ref="B33:F33"/>
    <mergeCell ref="G33:L33"/>
    <mergeCell ref="N33:T33"/>
    <mergeCell ref="B34:F34"/>
    <mergeCell ref="G34:L34"/>
    <mergeCell ref="N34:T34"/>
    <mergeCell ref="A13:A16"/>
    <mergeCell ref="A18:A21"/>
    <mergeCell ref="A23:A26"/>
    <mergeCell ref="L10:L12"/>
    <mergeCell ref="M10:S10"/>
    <mergeCell ref="T10:U11"/>
    <mergeCell ref="M11:M12"/>
    <mergeCell ref="N11:O11"/>
    <mergeCell ref="P11:P12"/>
    <mergeCell ref="Q11:Q12"/>
    <mergeCell ref="R11:R12"/>
    <mergeCell ref="S11:S12"/>
    <mergeCell ref="A6:C6"/>
    <mergeCell ref="D6:F6"/>
    <mergeCell ref="G6:H6"/>
    <mergeCell ref="I6:K6"/>
    <mergeCell ref="A10:A12"/>
    <mergeCell ref="B10:E11"/>
    <mergeCell ref="F10:F12"/>
    <mergeCell ref="G10:J11"/>
    <mergeCell ref="K10:K12"/>
    <mergeCell ref="A1:Q1"/>
    <mergeCell ref="R1:S1"/>
    <mergeCell ref="A3:U3"/>
    <mergeCell ref="A5:C5"/>
    <mergeCell ref="D5:F5"/>
    <mergeCell ref="G5:H5"/>
    <mergeCell ref="I5:K5"/>
    <mergeCell ref="L5:M5"/>
  </mergeCells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opLeftCell="A4" zoomScale="80" zoomScaleNormal="80" workbookViewId="0">
      <pane xSplit="3" ySplit="9" topLeftCell="D13" activePane="bottomRight" state="frozen"/>
      <selection activeCell="A4" sqref="A4"/>
      <selection pane="topRight" activeCell="D4" sqref="D4"/>
      <selection pane="bottomLeft" activeCell="A13" sqref="A13"/>
      <selection pane="bottomRight" activeCell="A45" sqref="A45:XFD53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2" customWidth="1"/>
    <col min="15" max="15" width="11.33203125" style="2" customWidth="1"/>
    <col min="16" max="16" width="14.33203125" style="2" customWidth="1"/>
    <col min="17" max="17" width="14.5546875" style="2" customWidth="1"/>
    <col min="18" max="18" width="14.6640625" style="2" customWidth="1"/>
    <col min="19" max="19" width="12.33203125" style="2" customWidth="1"/>
    <col min="20" max="20" width="11.44140625" style="2" customWidth="1"/>
    <col min="21" max="21" width="10.88671875" style="2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8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8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S2" s="3"/>
      <c r="T2" s="3"/>
    </row>
    <row r="3" spans="1:28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8" ht="9.75" customHeight="1" x14ac:dyDescent="0.3">
      <c r="S4" s="35"/>
      <c r="T4" s="35"/>
    </row>
    <row r="5" spans="1:28" s="5" customFormat="1" ht="21" x14ac:dyDescent="0.4">
      <c r="A5" s="189" t="s">
        <v>0</v>
      </c>
      <c r="B5" s="189"/>
      <c r="C5" s="189"/>
      <c r="D5" s="198" t="s">
        <v>101</v>
      </c>
      <c r="E5" s="198"/>
      <c r="F5" s="198"/>
      <c r="G5" s="179" t="s">
        <v>1</v>
      </c>
      <c r="H5" s="179"/>
      <c r="I5" s="199">
        <v>0</v>
      </c>
      <c r="J5" s="199"/>
      <c r="K5" s="199"/>
      <c r="L5" s="185"/>
      <c r="M5" s="185"/>
      <c r="N5" s="4"/>
      <c r="O5" s="4"/>
      <c r="P5" s="4"/>
      <c r="Q5" s="4"/>
      <c r="R5" s="4"/>
      <c r="S5" s="4"/>
      <c r="T5" s="4"/>
      <c r="U5" s="4"/>
      <c r="Z5" s="92"/>
    </row>
    <row r="6" spans="1:28" s="5" customFormat="1" ht="21" x14ac:dyDescent="0.4">
      <c r="A6" s="181" t="s">
        <v>2</v>
      </c>
      <c r="B6" s="181"/>
      <c r="C6" s="181"/>
      <c r="D6" s="200" t="s">
        <v>100</v>
      </c>
      <c r="E6" s="200"/>
      <c r="F6" s="200"/>
      <c r="G6" s="183" t="s">
        <v>3</v>
      </c>
      <c r="H6" s="183"/>
      <c r="I6" s="201">
        <v>120.98</v>
      </c>
      <c r="J6" s="201"/>
      <c r="K6" s="201"/>
      <c r="L6" s="6"/>
      <c r="M6" s="4"/>
      <c r="N6" s="4"/>
      <c r="O6" s="4"/>
      <c r="P6" s="4"/>
      <c r="Q6" s="4"/>
      <c r="R6" s="4"/>
      <c r="S6" s="4"/>
      <c r="T6" s="4"/>
      <c r="U6" s="4"/>
      <c r="Z6" s="92"/>
    </row>
    <row r="7" spans="1:28" s="5" customFormat="1" ht="12" customHeight="1" x14ac:dyDescent="0.4">
      <c r="A7" s="95"/>
      <c r="B7" s="95"/>
      <c r="C7" s="95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Z7" s="92"/>
    </row>
    <row r="8" spans="1:28" s="5" customFormat="1" ht="10.5" customHeight="1" x14ac:dyDescent="0.4">
      <c r="A8" s="95"/>
      <c r="B8" s="95"/>
      <c r="C8" s="95"/>
      <c r="D8" s="6"/>
      <c r="E8" s="6"/>
      <c r="F8" s="6"/>
      <c r="G8" s="6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Z8" s="92"/>
    </row>
    <row r="9" spans="1:28" x14ac:dyDescent="0.3">
      <c r="A9" s="8"/>
      <c r="B9" s="9"/>
      <c r="C9" s="9"/>
      <c r="D9" s="10" t="s">
        <v>4</v>
      </c>
      <c r="E9" s="9"/>
      <c r="F9" s="10" t="s">
        <v>5</v>
      </c>
      <c r="G9" s="11" t="s">
        <v>6</v>
      </c>
      <c r="H9" s="11"/>
      <c r="I9" s="12"/>
      <c r="J9" s="11"/>
      <c r="K9" s="10" t="s">
        <v>7</v>
      </c>
      <c r="L9" s="13" t="s">
        <v>8</v>
      </c>
      <c r="M9" s="9"/>
      <c r="N9" s="9"/>
      <c r="O9" s="14"/>
      <c r="P9" s="10" t="s">
        <v>9</v>
      </c>
      <c r="Q9" s="10"/>
      <c r="R9" s="10"/>
      <c r="S9" s="9"/>
      <c r="T9" s="10" t="s">
        <v>10</v>
      </c>
      <c r="U9" s="15"/>
    </row>
    <row r="10" spans="1:28" x14ac:dyDescent="0.3">
      <c r="A10" s="193" t="s">
        <v>41</v>
      </c>
      <c r="B10" s="194" t="s">
        <v>11</v>
      </c>
      <c r="C10" s="194"/>
      <c r="D10" s="194"/>
      <c r="E10" s="194"/>
      <c r="F10" s="194" t="s">
        <v>12</v>
      </c>
      <c r="G10" s="194" t="s">
        <v>13</v>
      </c>
      <c r="H10" s="194"/>
      <c r="I10" s="194"/>
      <c r="J10" s="194"/>
      <c r="K10" s="194" t="s">
        <v>14</v>
      </c>
      <c r="L10" s="196" t="s">
        <v>15</v>
      </c>
      <c r="M10" s="194" t="s">
        <v>16</v>
      </c>
      <c r="N10" s="194"/>
      <c r="O10" s="194"/>
      <c r="P10" s="194"/>
      <c r="Q10" s="194"/>
      <c r="R10" s="194"/>
      <c r="S10" s="194"/>
      <c r="T10" s="194" t="s">
        <v>17</v>
      </c>
      <c r="U10" s="194"/>
    </row>
    <row r="11" spans="1:28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6"/>
      <c r="M11" s="194" t="s">
        <v>18</v>
      </c>
      <c r="N11" s="194" t="s">
        <v>19</v>
      </c>
      <c r="O11" s="194"/>
      <c r="P11" s="194" t="s">
        <v>20</v>
      </c>
      <c r="Q11" s="194" t="s">
        <v>21</v>
      </c>
      <c r="R11" s="194" t="s">
        <v>22</v>
      </c>
      <c r="S11" s="194" t="s">
        <v>23</v>
      </c>
      <c r="T11" s="194"/>
      <c r="U11" s="194"/>
    </row>
    <row r="12" spans="1:28" ht="24" x14ac:dyDescent="0.3">
      <c r="A12" s="193"/>
      <c r="B12" s="96" t="s">
        <v>24</v>
      </c>
      <c r="C12" s="96" t="s">
        <v>25</v>
      </c>
      <c r="D12" s="96" t="s">
        <v>26</v>
      </c>
      <c r="E12" s="96" t="s">
        <v>27</v>
      </c>
      <c r="F12" s="194"/>
      <c r="G12" s="96" t="s">
        <v>24</v>
      </c>
      <c r="H12" s="96" t="s">
        <v>25</v>
      </c>
      <c r="I12" s="96" t="s">
        <v>26</v>
      </c>
      <c r="J12" s="96" t="s">
        <v>27</v>
      </c>
      <c r="K12" s="194"/>
      <c r="L12" s="196"/>
      <c r="M12" s="194"/>
      <c r="N12" s="96" t="s">
        <v>28</v>
      </c>
      <c r="O12" s="96" t="s">
        <v>29</v>
      </c>
      <c r="P12" s="194"/>
      <c r="Q12" s="194"/>
      <c r="R12" s="194"/>
      <c r="S12" s="194"/>
      <c r="T12" s="97" t="s">
        <v>30</v>
      </c>
      <c r="U12" s="96" t="s">
        <v>31</v>
      </c>
    </row>
    <row r="13" spans="1:28" s="5" customFormat="1" x14ac:dyDescent="0.3">
      <c r="A13" s="186" t="s">
        <v>32</v>
      </c>
      <c r="B13" s="48"/>
      <c r="C13" s="48"/>
      <c r="D13" s="48"/>
      <c r="E13" s="48"/>
      <c r="F13" s="60">
        <f t="shared" ref="F13:F15" si="0">+B13+C13+D13+E13</f>
        <v>0</v>
      </c>
      <c r="G13" s="68">
        <v>0</v>
      </c>
      <c r="H13" s="47">
        <v>0</v>
      </c>
      <c r="I13" s="48">
        <v>0</v>
      </c>
      <c r="J13" s="47"/>
      <c r="K13" s="69">
        <f t="shared" ref="K13:K15" si="1">SUM(G13:J13)</f>
        <v>0</v>
      </c>
      <c r="L13" s="63">
        <f t="shared" ref="L13:L15" si="2">F13-K13</f>
        <v>0</v>
      </c>
      <c r="M13" s="82"/>
      <c r="N13" s="49"/>
      <c r="O13" s="49"/>
      <c r="P13" s="83"/>
      <c r="Q13" s="83"/>
      <c r="R13" s="49"/>
      <c r="S13" s="60"/>
      <c r="T13" s="82"/>
      <c r="U13" s="50"/>
      <c r="Z13" s="92"/>
    </row>
    <row r="14" spans="1:28" s="5" customFormat="1" x14ac:dyDescent="0.3">
      <c r="A14" s="187"/>
      <c r="B14" s="16"/>
      <c r="C14" s="16"/>
      <c r="D14" s="16"/>
      <c r="E14" s="16"/>
      <c r="F14" s="61">
        <f t="shared" si="0"/>
        <v>0</v>
      </c>
      <c r="G14" s="70"/>
      <c r="H14" s="17"/>
      <c r="I14" s="16"/>
      <c r="J14" s="17"/>
      <c r="K14" s="71">
        <f t="shared" si="1"/>
        <v>0</v>
      </c>
      <c r="L14" s="64">
        <f t="shared" si="2"/>
        <v>0</v>
      </c>
      <c r="M14" s="53"/>
      <c r="N14" s="18"/>
      <c r="O14" s="18"/>
      <c r="P14" s="18"/>
      <c r="Q14" s="18"/>
      <c r="R14" s="18"/>
      <c r="S14" s="61"/>
      <c r="T14" s="53"/>
      <c r="U14" s="39"/>
      <c r="Z14" s="92"/>
      <c r="AA14" s="93"/>
      <c r="AB14" s="93"/>
    </row>
    <row r="15" spans="1:28" s="5" customFormat="1" x14ac:dyDescent="0.3">
      <c r="A15" s="188"/>
      <c r="B15" s="16"/>
      <c r="C15" s="16"/>
      <c r="D15" s="16"/>
      <c r="E15" s="16"/>
      <c r="F15" s="61">
        <f t="shared" si="0"/>
        <v>0</v>
      </c>
      <c r="G15" s="70"/>
      <c r="H15" s="17"/>
      <c r="I15" s="16"/>
      <c r="J15" s="17"/>
      <c r="K15" s="71">
        <f t="shared" si="1"/>
        <v>0</v>
      </c>
      <c r="L15" s="64">
        <f t="shared" si="2"/>
        <v>0</v>
      </c>
      <c r="M15" s="53"/>
      <c r="N15" s="18"/>
      <c r="O15" s="18"/>
      <c r="P15" s="18"/>
      <c r="Q15" s="18"/>
      <c r="R15" s="18"/>
      <c r="S15" s="61"/>
      <c r="T15" s="53"/>
      <c r="U15" s="39"/>
      <c r="Z15" s="92"/>
    </row>
    <row r="16" spans="1:28" s="5" customFormat="1" x14ac:dyDescent="0.3">
      <c r="A16" s="45" t="s">
        <v>33</v>
      </c>
      <c r="B16" s="20">
        <f t="shared" ref="B16:L16" si="3">+B13+B15</f>
        <v>0</v>
      </c>
      <c r="C16" s="20">
        <f t="shared" si="3"/>
        <v>0</v>
      </c>
      <c r="D16" s="20">
        <f t="shared" si="3"/>
        <v>0</v>
      </c>
      <c r="E16" s="20">
        <f t="shared" si="3"/>
        <v>0</v>
      </c>
      <c r="F16" s="73">
        <f t="shared" si="3"/>
        <v>0</v>
      </c>
      <c r="G16" s="72">
        <f t="shared" si="3"/>
        <v>0</v>
      </c>
      <c r="H16" s="19">
        <f t="shared" si="3"/>
        <v>0</v>
      </c>
      <c r="I16" s="20">
        <f t="shared" si="3"/>
        <v>0</v>
      </c>
      <c r="J16" s="19">
        <f t="shared" si="3"/>
        <v>0</v>
      </c>
      <c r="K16" s="73">
        <f t="shared" si="3"/>
        <v>0</v>
      </c>
      <c r="L16" s="65">
        <f t="shared" si="3"/>
        <v>0</v>
      </c>
      <c r="M16" s="56"/>
      <c r="N16" s="43"/>
      <c r="O16" s="43"/>
      <c r="P16" s="43"/>
      <c r="Q16" s="43"/>
      <c r="R16" s="43"/>
      <c r="S16" s="62">
        <f>+S13+S15</f>
        <v>0</v>
      </c>
      <c r="T16" s="54"/>
      <c r="U16" s="40"/>
      <c r="Z16" s="92"/>
    </row>
    <row r="17" spans="1:26" s="5" customFormat="1" x14ac:dyDescent="0.3">
      <c r="A17" s="186" t="s">
        <v>34</v>
      </c>
      <c r="B17" s="46"/>
      <c r="C17" s="46"/>
      <c r="D17" s="46"/>
      <c r="E17" s="46"/>
      <c r="F17" s="60">
        <f t="shared" ref="F17:F19" si="4">+B17+C17+D17+E17</f>
        <v>0</v>
      </c>
      <c r="G17" s="68"/>
      <c r="H17" s="47"/>
      <c r="I17" s="48"/>
      <c r="J17" s="47"/>
      <c r="K17" s="60">
        <f t="shared" ref="K17:K19" si="5">SUM(G17:J17)</f>
        <v>0</v>
      </c>
      <c r="L17" s="66">
        <f t="shared" ref="L17:L19" si="6">F17-K17</f>
        <v>0</v>
      </c>
      <c r="M17" s="52"/>
      <c r="N17" s="49"/>
      <c r="O17" s="49"/>
      <c r="P17" s="49"/>
      <c r="Q17" s="49"/>
      <c r="R17" s="49"/>
      <c r="S17" s="57"/>
      <c r="T17" s="52"/>
      <c r="U17" s="50"/>
      <c r="Z17" s="92"/>
    </row>
    <row r="18" spans="1:26" s="5" customFormat="1" x14ac:dyDescent="0.3">
      <c r="A18" s="187"/>
      <c r="B18" s="21"/>
      <c r="C18" s="21"/>
      <c r="D18" s="21"/>
      <c r="E18" s="21"/>
      <c r="F18" s="61">
        <f t="shared" si="4"/>
        <v>0</v>
      </c>
      <c r="G18" s="70"/>
      <c r="H18" s="17"/>
      <c r="I18" s="16"/>
      <c r="J18" s="17"/>
      <c r="K18" s="61">
        <f t="shared" si="5"/>
        <v>0</v>
      </c>
      <c r="L18" s="64">
        <f t="shared" si="6"/>
        <v>0</v>
      </c>
      <c r="M18" s="53"/>
      <c r="N18" s="18"/>
      <c r="O18" s="18"/>
      <c r="P18" s="18"/>
      <c r="Q18" s="18"/>
      <c r="R18" s="18"/>
      <c r="S18" s="51"/>
      <c r="T18" s="53"/>
      <c r="U18" s="39"/>
      <c r="Z18" s="92"/>
    </row>
    <row r="19" spans="1:26" s="5" customFormat="1" x14ac:dyDescent="0.3">
      <c r="A19" s="188"/>
      <c r="B19" s="21"/>
      <c r="C19" s="21"/>
      <c r="D19" s="21"/>
      <c r="E19" s="21"/>
      <c r="F19" s="61">
        <f t="shared" si="4"/>
        <v>0</v>
      </c>
      <c r="G19" s="70"/>
      <c r="H19" s="17"/>
      <c r="I19" s="16"/>
      <c r="J19" s="17"/>
      <c r="K19" s="61">
        <f t="shared" si="5"/>
        <v>0</v>
      </c>
      <c r="L19" s="64">
        <f t="shared" si="6"/>
        <v>0</v>
      </c>
      <c r="M19" s="53"/>
      <c r="N19" s="18"/>
      <c r="O19" s="18"/>
      <c r="P19" s="18"/>
      <c r="Q19" s="18"/>
      <c r="R19" s="18"/>
      <c r="S19" s="51"/>
      <c r="T19" s="53"/>
      <c r="U19" s="39"/>
      <c r="Z19" s="92"/>
    </row>
    <row r="20" spans="1:26" s="5" customFormat="1" x14ac:dyDescent="0.3">
      <c r="A20" s="41" t="s">
        <v>33</v>
      </c>
      <c r="B20" s="42">
        <f t="shared" ref="B20:L20" si="7">+B17+B19</f>
        <v>0</v>
      </c>
      <c r="C20" s="42">
        <f t="shared" si="7"/>
        <v>0</v>
      </c>
      <c r="D20" s="42">
        <f t="shared" si="7"/>
        <v>0</v>
      </c>
      <c r="E20" s="42">
        <f t="shared" si="7"/>
        <v>0</v>
      </c>
      <c r="F20" s="80">
        <f t="shared" si="7"/>
        <v>0</v>
      </c>
      <c r="G20" s="72">
        <f t="shared" si="7"/>
        <v>0</v>
      </c>
      <c r="H20" s="19">
        <f t="shared" si="7"/>
        <v>0</v>
      </c>
      <c r="I20" s="20">
        <f t="shared" si="7"/>
        <v>0</v>
      </c>
      <c r="J20" s="19">
        <f t="shared" si="7"/>
        <v>0</v>
      </c>
      <c r="K20" s="73">
        <f t="shared" si="7"/>
        <v>0</v>
      </c>
      <c r="L20" s="65">
        <f t="shared" si="7"/>
        <v>0</v>
      </c>
      <c r="M20" s="56"/>
      <c r="N20" s="43"/>
      <c r="O20" s="43"/>
      <c r="P20" s="43"/>
      <c r="Q20" s="43"/>
      <c r="R20" s="43"/>
      <c r="S20" s="58">
        <f>+S17+S19</f>
        <v>0</v>
      </c>
      <c r="T20" s="56"/>
      <c r="U20" s="44"/>
      <c r="Z20" s="92"/>
    </row>
    <row r="21" spans="1:26" s="5" customFormat="1" x14ac:dyDescent="0.3">
      <c r="A21" s="187" t="s">
        <v>35</v>
      </c>
      <c r="B21" s="27">
        <f t="shared" ref="B21" si="8">SUM(B20)</f>
        <v>0</v>
      </c>
      <c r="C21" s="27"/>
      <c r="D21" s="27"/>
      <c r="E21" s="27"/>
      <c r="F21" s="74">
        <f t="shared" ref="F21:F24" si="9">+B21+C21+D21+E21</f>
        <v>0</v>
      </c>
      <c r="G21" s="68"/>
      <c r="H21" s="47"/>
      <c r="I21" s="48"/>
      <c r="J21" s="47"/>
      <c r="K21" s="60">
        <f t="shared" ref="K21:K24" si="10">SUM(G21:J21)</f>
        <v>0</v>
      </c>
      <c r="L21" s="67">
        <f t="shared" ref="L21:L24" si="11">F21-K21</f>
        <v>0</v>
      </c>
      <c r="M21" s="52"/>
      <c r="N21" s="49"/>
      <c r="O21" s="49"/>
      <c r="P21" s="49"/>
      <c r="Q21" s="49"/>
      <c r="R21" s="49"/>
      <c r="S21" s="60"/>
      <c r="T21" s="55"/>
      <c r="U21" s="38"/>
      <c r="Z21" s="92"/>
    </row>
    <row r="22" spans="1:26" s="5" customFormat="1" x14ac:dyDescent="0.3">
      <c r="A22" s="187"/>
      <c r="B22" s="21"/>
      <c r="C22" s="21"/>
      <c r="D22" s="21"/>
      <c r="E22" s="21"/>
      <c r="F22" s="61">
        <f t="shared" si="9"/>
        <v>0</v>
      </c>
      <c r="G22" s="75"/>
      <c r="H22" s="22"/>
      <c r="I22" s="23"/>
      <c r="J22" s="22"/>
      <c r="K22" s="61">
        <f t="shared" si="10"/>
        <v>0</v>
      </c>
      <c r="L22" s="64">
        <f t="shared" si="11"/>
        <v>0</v>
      </c>
      <c r="M22" s="53"/>
      <c r="N22" s="18"/>
      <c r="O22" s="18"/>
      <c r="P22" s="18"/>
      <c r="Q22" s="18"/>
      <c r="R22" s="18"/>
      <c r="S22" s="61"/>
      <c r="T22" s="53"/>
      <c r="U22" s="39"/>
      <c r="Z22" s="92"/>
    </row>
    <row r="23" spans="1:26" s="5" customFormat="1" x14ac:dyDescent="0.3">
      <c r="A23" s="187"/>
      <c r="B23" s="21">
        <v>120.98</v>
      </c>
      <c r="C23" s="21"/>
      <c r="D23" s="21"/>
      <c r="E23" s="21"/>
      <c r="F23" s="61">
        <f t="shared" si="9"/>
        <v>120.98</v>
      </c>
      <c r="G23" s="75"/>
      <c r="H23" s="22"/>
      <c r="I23" s="23"/>
      <c r="J23" s="22"/>
      <c r="K23" s="61">
        <f t="shared" si="10"/>
        <v>0</v>
      </c>
      <c r="L23" s="64">
        <f t="shared" si="11"/>
        <v>120.98</v>
      </c>
      <c r="M23" s="53"/>
      <c r="N23" s="18"/>
      <c r="O23" s="18"/>
      <c r="P23" s="18"/>
      <c r="Q23" s="18"/>
      <c r="R23" s="18"/>
      <c r="S23" s="61"/>
      <c r="T23" s="53"/>
      <c r="U23" s="39"/>
      <c r="Z23" s="92"/>
    </row>
    <row r="24" spans="1:26" s="5" customFormat="1" x14ac:dyDescent="0.3">
      <c r="A24" s="188"/>
      <c r="B24" s="21">
        <f>SUM(B21)</f>
        <v>0</v>
      </c>
      <c r="C24" s="21"/>
      <c r="D24" s="21"/>
      <c r="E24" s="21"/>
      <c r="F24" s="61">
        <f t="shared" si="9"/>
        <v>0</v>
      </c>
      <c r="G24" s="75"/>
      <c r="H24" s="22"/>
      <c r="I24" s="23"/>
      <c r="J24" s="22"/>
      <c r="K24" s="61">
        <f t="shared" si="10"/>
        <v>0</v>
      </c>
      <c r="L24" s="64">
        <f t="shared" si="11"/>
        <v>0</v>
      </c>
      <c r="M24" s="53"/>
      <c r="N24" s="18"/>
      <c r="O24" s="18"/>
      <c r="P24" s="18"/>
      <c r="Q24" s="18"/>
      <c r="R24" s="18"/>
      <c r="S24" s="61"/>
      <c r="T24" s="53"/>
      <c r="U24" s="39"/>
      <c r="Z24" s="92"/>
    </row>
    <row r="25" spans="1:26" s="130" customFormat="1" x14ac:dyDescent="0.3">
      <c r="A25" s="45" t="s">
        <v>33</v>
      </c>
      <c r="B25" s="118">
        <f>+B21+B24+B23</f>
        <v>120.98</v>
      </c>
      <c r="C25" s="118">
        <f>+C21+C24</f>
        <v>0</v>
      </c>
      <c r="D25" s="118">
        <f>+D21+D24</f>
        <v>0</v>
      </c>
      <c r="E25" s="118">
        <f>+E21+E24</f>
        <v>0</v>
      </c>
      <c r="F25" s="119">
        <f>+F21+F24+F23</f>
        <v>120.98</v>
      </c>
      <c r="G25" s="120">
        <f>+G21+G24</f>
        <v>0</v>
      </c>
      <c r="H25" s="121">
        <f>+H21+H24</f>
        <v>0</v>
      </c>
      <c r="I25" s="122">
        <f>+I21+I24</f>
        <v>0</v>
      </c>
      <c r="J25" s="121">
        <f>+J21+J24</f>
        <v>0</v>
      </c>
      <c r="K25" s="119">
        <f>+K21+K24</f>
        <v>0</v>
      </c>
      <c r="L25" s="123">
        <f>+L21+L24+L23</f>
        <v>120.98</v>
      </c>
      <c r="M25" s="124"/>
      <c r="N25" s="125"/>
      <c r="O25" s="125"/>
      <c r="P25" s="125"/>
      <c r="Q25" s="125"/>
      <c r="R25" s="125"/>
      <c r="S25" s="127">
        <f>+S21+S24</f>
        <v>0</v>
      </c>
      <c r="T25" s="124"/>
      <c r="U25" s="145"/>
      <c r="Z25" s="131"/>
    </row>
    <row r="26" spans="1:26" s="130" customFormat="1" x14ac:dyDescent="0.3">
      <c r="A26" s="59" t="s">
        <v>39</v>
      </c>
      <c r="B26" s="143">
        <f>+B16+B20+B25</f>
        <v>120.98</v>
      </c>
      <c r="C26" s="143">
        <f t="shared" ref="C26:L26" si="12">+C16+C20+C25</f>
        <v>0</v>
      </c>
      <c r="D26" s="143">
        <f t="shared" si="12"/>
        <v>0</v>
      </c>
      <c r="E26" s="143">
        <f t="shared" si="12"/>
        <v>0</v>
      </c>
      <c r="F26" s="143">
        <f t="shared" si="12"/>
        <v>120.98</v>
      </c>
      <c r="G26" s="143">
        <f t="shared" si="12"/>
        <v>0</v>
      </c>
      <c r="H26" s="143">
        <f t="shared" si="12"/>
        <v>0</v>
      </c>
      <c r="I26" s="143">
        <f t="shared" si="12"/>
        <v>0</v>
      </c>
      <c r="J26" s="143">
        <f t="shared" si="12"/>
        <v>0</v>
      </c>
      <c r="K26" s="143">
        <f t="shared" si="12"/>
        <v>0</v>
      </c>
      <c r="L26" s="143">
        <f t="shared" si="12"/>
        <v>120.98</v>
      </c>
      <c r="M26" s="144"/>
      <c r="N26" s="144"/>
      <c r="O26" s="144"/>
      <c r="P26" s="144"/>
      <c r="Q26" s="144"/>
      <c r="R26" s="144"/>
      <c r="S26" s="143">
        <f>+S16+S20+S25</f>
        <v>0</v>
      </c>
      <c r="T26" s="144"/>
      <c r="U26" s="144"/>
      <c r="Z26" s="131"/>
    </row>
    <row r="27" spans="1:26" s="5" customFormat="1" ht="15" customHeight="1" x14ac:dyDescent="0.3">
      <c r="Z27" s="92"/>
    </row>
    <row r="28" spans="1:26" s="5" customFormat="1" ht="21" x14ac:dyDescent="0.4">
      <c r="B28" s="28"/>
      <c r="C28" s="28"/>
      <c r="D28" s="28"/>
      <c r="E28" s="29"/>
      <c r="F28" s="29"/>
      <c r="G28" s="148"/>
      <c r="H28" s="29"/>
      <c r="I28" s="29"/>
      <c r="J28" s="30"/>
      <c r="K28" s="30"/>
      <c r="L28" s="30"/>
      <c r="M28" s="30"/>
      <c r="N28" s="30"/>
      <c r="O28" s="30"/>
      <c r="P28" s="29"/>
      <c r="Q28" s="29"/>
      <c r="R28" s="29"/>
      <c r="S28" s="29"/>
      <c r="T28" s="30"/>
      <c r="Z28" s="92"/>
    </row>
    <row r="29" spans="1:26" s="5" customFormat="1" ht="21" x14ac:dyDescent="0.4">
      <c r="B29" s="28"/>
      <c r="C29" s="28"/>
      <c r="D29" s="28"/>
      <c r="E29" s="29"/>
      <c r="F29" s="29"/>
      <c r="G29" s="29"/>
      <c r="H29" s="29"/>
      <c r="I29" s="29"/>
      <c r="J29" s="30"/>
      <c r="K29" s="30"/>
      <c r="L29" s="30"/>
      <c r="M29" s="30"/>
      <c r="N29" s="30"/>
      <c r="O29" s="30"/>
      <c r="P29" s="29"/>
      <c r="Q29" s="29"/>
      <c r="R29" s="29"/>
      <c r="S29" s="29"/>
      <c r="T29" s="30"/>
      <c r="Z29" s="92"/>
    </row>
    <row r="30" spans="1:26" s="5" customFormat="1" ht="21" x14ac:dyDescent="0.4">
      <c r="B30" s="31"/>
      <c r="C30" s="31"/>
      <c r="D30" s="31"/>
      <c r="E30" s="32"/>
      <c r="F30" s="32"/>
      <c r="G30" s="31"/>
      <c r="H30" s="31"/>
      <c r="I30" s="31"/>
      <c r="J30" s="33"/>
      <c r="K30" s="33"/>
      <c r="L30" s="33"/>
      <c r="M30" s="30"/>
      <c r="N30" s="33"/>
      <c r="O30" s="33"/>
      <c r="P30" s="32"/>
      <c r="Q30" s="32"/>
      <c r="R30" s="32"/>
      <c r="S30" s="32"/>
      <c r="T30" s="33"/>
      <c r="Z30" s="92"/>
    </row>
    <row r="31" spans="1:26" ht="21" x14ac:dyDescent="0.4"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34"/>
      <c r="N31" s="197"/>
      <c r="O31" s="197"/>
      <c r="P31" s="197"/>
      <c r="Q31" s="197"/>
      <c r="R31" s="197"/>
      <c r="S31" s="197"/>
      <c r="T31" s="197"/>
    </row>
    <row r="32" spans="1:26" ht="21" x14ac:dyDescent="0.4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34"/>
      <c r="N32" s="195"/>
      <c r="O32" s="195"/>
      <c r="P32" s="195"/>
      <c r="Q32" s="195"/>
      <c r="R32" s="195"/>
      <c r="S32" s="195"/>
      <c r="T32" s="195"/>
    </row>
  </sheetData>
  <mergeCells count="35">
    <mergeCell ref="B31:F31"/>
    <mergeCell ref="G31:L31"/>
    <mergeCell ref="N31:T31"/>
    <mergeCell ref="B32:F32"/>
    <mergeCell ref="G32:L32"/>
    <mergeCell ref="N32:T32"/>
    <mergeCell ref="A13:A15"/>
    <mergeCell ref="A17:A19"/>
    <mergeCell ref="A21:A24"/>
    <mergeCell ref="L10:L12"/>
    <mergeCell ref="M10:S10"/>
    <mergeCell ref="T10:U11"/>
    <mergeCell ref="M11:M12"/>
    <mergeCell ref="N11:O11"/>
    <mergeCell ref="P11:P12"/>
    <mergeCell ref="Q11:Q12"/>
    <mergeCell ref="R11:R12"/>
    <mergeCell ref="S11:S12"/>
    <mergeCell ref="A6:C6"/>
    <mergeCell ref="D6:F6"/>
    <mergeCell ref="G6:H6"/>
    <mergeCell ref="I6:K6"/>
    <mergeCell ref="A10:A12"/>
    <mergeCell ref="B10:E11"/>
    <mergeCell ref="F10:F12"/>
    <mergeCell ref="G10:J11"/>
    <mergeCell ref="K10:K12"/>
    <mergeCell ref="A1:Q1"/>
    <mergeCell ref="R1:S1"/>
    <mergeCell ref="A3:U3"/>
    <mergeCell ref="A5:C5"/>
    <mergeCell ref="D5:F5"/>
    <mergeCell ref="G5:H5"/>
    <mergeCell ref="I5:K5"/>
    <mergeCell ref="L5:M5"/>
  </mergeCells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opLeftCell="A4" zoomScale="80" zoomScaleNormal="80" workbookViewId="0">
      <pane xSplit="3" ySplit="9" topLeftCell="D13" activePane="bottomRight" state="frozen"/>
      <selection activeCell="A4" sqref="A4"/>
      <selection pane="topRight" activeCell="D4" sqref="D4"/>
      <selection pane="bottomLeft" activeCell="A13" sqref="A13"/>
      <selection pane="bottomRight" activeCell="H30" sqref="H30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2" customWidth="1"/>
    <col min="15" max="15" width="11.33203125" style="2" customWidth="1"/>
    <col min="16" max="16" width="14.33203125" style="2" customWidth="1"/>
    <col min="17" max="17" width="14.5546875" style="2" customWidth="1"/>
    <col min="18" max="18" width="14.6640625" style="2" customWidth="1"/>
    <col min="19" max="19" width="12.33203125" style="2" customWidth="1"/>
    <col min="20" max="20" width="11.44140625" style="2" customWidth="1"/>
    <col min="21" max="21" width="10.88671875" style="2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6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6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S2" s="3"/>
      <c r="T2" s="3"/>
    </row>
    <row r="3" spans="1:26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6" ht="9.75" customHeight="1" x14ac:dyDescent="0.3">
      <c r="S4" s="35"/>
      <c r="T4" s="35"/>
    </row>
    <row r="5" spans="1:26" s="5" customFormat="1" ht="21" x14ac:dyDescent="0.4">
      <c r="A5" s="189" t="s">
        <v>0</v>
      </c>
      <c r="B5" s="189"/>
      <c r="C5" s="189"/>
      <c r="D5" s="202" t="s">
        <v>103</v>
      </c>
      <c r="E5" s="202"/>
      <c r="F5" s="202"/>
      <c r="G5" s="179" t="s">
        <v>1</v>
      </c>
      <c r="H5" s="179"/>
      <c r="I5" s="199">
        <v>0</v>
      </c>
      <c r="J5" s="199"/>
      <c r="K5" s="199"/>
      <c r="L5" s="185"/>
      <c r="M5" s="185"/>
      <c r="N5" s="4"/>
      <c r="O5" s="4"/>
      <c r="P5" s="4"/>
      <c r="Q5" s="4"/>
      <c r="R5" s="4"/>
      <c r="S5" s="4"/>
      <c r="T5" s="4"/>
      <c r="U5" s="4"/>
      <c r="Z5" s="92"/>
    </row>
    <row r="6" spans="1:26" s="5" customFormat="1" ht="21" x14ac:dyDescent="0.4">
      <c r="A6" s="181" t="s">
        <v>2</v>
      </c>
      <c r="B6" s="181"/>
      <c r="C6" s="181"/>
      <c r="D6" s="200" t="s">
        <v>102</v>
      </c>
      <c r="E6" s="200"/>
      <c r="F6" s="200"/>
      <c r="G6" s="183" t="s">
        <v>3</v>
      </c>
      <c r="H6" s="183"/>
      <c r="I6" s="201">
        <v>650.96</v>
      </c>
      <c r="J6" s="201"/>
      <c r="K6" s="201"/>
      <c r="L6" s="6"/>
      <c r="M6" s="4"/>
      <c r="N6" s="4"/>
      <c r="O6" s="4"/>
      <c r="P6" s="4"/>
      <c r="Q6" s="4"/>
      <c r="R6" s="4"/>
      <c r="S6" s="4"/>
      <c r="T6" s="4"/>
      <c r="U6" s="4"/>
      <c r="Z6" s="92"/>
    </row>
    <row r="7" spans="1:26" s="5" customFormat="1" ht="12" customHeight="1" x14ac:dyDescent="0.4">
      <c r="A7" s="95"/>
      <c r="B7" s="95"/>
      <c r="C7" s="95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Z7" s="92"/>
    </row>
    <row r="8" spans="1:26" s="5" customFormat="1" ht="10.5" customHeight="1" x14ac:dyDescent="0.4">
      <c r="A8" s="95"/>
      <c r="B8" s="95"/>
      <c r="C8" s="95"/>
      <c r="D8" s="6"/>
      <c r="E8" s="6"/>
      <c r="F8" s="6"/>
      <c r="G8" s="6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Z8" s="92"/>
    </row>
    <row r="9" spans="1:26" x14ac:dyDescent="0.3">
      <c r="A9" s="8"/>
      <c r="B9" s="9"/>
      <c r="C9" s="9"/>
      <c r="D9" s="10" t="s">
        <v>4</v>
      </c>
      <c r="E9" s="9"/>
      <c r="F9" s="10" t="s">
        <v>5</v>
      </c>
      <c r="G9" s="11" t="s">
        <v>6</v>
      </c>
      <c r="H9" s="11"/>
      <c r="I9" s="12"/>
      <c r="J9" s="11"/>
      <c r="K9" s="10" t="s">
        <v>7</v>
      </c>
      <c r="L9" s="13" t="s">
        <v>8</v>
      </c>
      <c r="M9" s="9"/>
      <c r="N9" s="9"/>
      <c r="O9" s="14"/>
      <c r="P9" s="10" t="s">
        <v>9</v>
      </c>
      <c r="Q9" s="10"/>
      <c r="R9" s="10"/>
      <c r="S9" s="9"/>
      <c r="T9" s="10" t="s">
        <v>10</v>
      </c>
      <c r="U9" s="15"/>
    </row>
    <row r="10" spans="1:26" x14ac:dyDescent="0.3">
      <c r="A10" s="193" t="s">
        <v>41</v>
      </c>
      <c r="B10" s="194" t="s">
        <v>11</v>
      </c>
      <c r="C10" s="194"/>
      <c r="D10" s="194"/>
      <c r="E10" s="194"/>
      <c r="F10" s="194" t="s">
        <v>12</v>
      </c>
      <c r="G10" s="194" t="s">
        <v>13</v>
      </c>
      <c r="H10" s="194"/>
      <c r="I10" s="194"/>
      <c r="J10" s="194"/>
      <c r="K10" s="194" t="s">
        <v>14</v>
      </c>
      <c r="L10" s="196" t="s">
        <v>15</v>
      </c>
      <c r="M10" s="194" t="s">
        <v>16</v>
      </c>
      <c r="N10" s="194"/>
      <c r="O10" s="194"/>
      <c r="P10" s="194"/>
      <c r="Q10" s="194"/>
      <c r="R10" s="194"/>
      <c r="S10" s="194"/>
      <c r="T10" s="194" t="s">
        <v>17</v>
      </c>
      <c r="U10" s="194"/>
    </row>
    <row r="11" spans="1:26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6"/>
      <c r="M11" s="194" t="s">
        <v>18</v>
      </c>
      <c r="N11" s="194" t="s">
        <v>19</v>
      </c>
      <c r="O11" s="194"/>
      <c r="P11" s="194" t="s">
        <v>20</v>
      </c>
      <c r="Q11" s="194" t="s">
        <v>21</v>
      </c>
      <c r="R11" s="194" t="s">
        <v>22</v>
      </c>
      <c r="S11" s="194" t="s">
        <v>23</v>
      </c>
      <c r="T11" s="194"/>
      <c r="U11" s="194"/>
    </row>
    <row r="12" spans="1:26" ht="24" x14ac:dyDescent="0.3">
      <c r="A12" s="193"/>
      <c r="B12" s="96" t="s">
        <v>24</v>
      </c>
      <c r="C12" s="96" t="s">
        <v>25</v>
      </c>
      <c r="D12" s="96" t="s">
        <v>26</v>
      </c>
      <c r="E12" s="96" t="s">
        <v>27</v>
      </c>
      <c r="F12" s="194"/>
      <c r="G12" s="96" t="s">
        <v>24</v>
      </c>
      <c r="H12" s="96" t="s">
        <v>25</v>
      </c>
      <c r="I12" s="96" t="s">
        <v>26</v>
      </c>
      <c r="J12" s="96" t="s">
        <v>27</v>
      </c>
      <c r="K12" s="194"/>
      <c r="L12" s="196"/>
      <c r="M12" s="194"/>
      <c r="N12" s="96" t="s">
        <v>28</v>
      </c>
      <c r="O12" s="96" t="s">
        <v>29</v>
      </c>
      <c r="P12" s="194"/>
      <c r="Q12" s="194"/>
      <c r="R12" s="194"/>
      <c r="S12" s="194"/>
      <c r="T12" s="97" t="s">
        <v>30</v>
      </c>
      <c r="U12" s="96" t="s">
        <v>31</v>
      </c>
    </row>
    <row r="13" spans="1:26" s="5" customFormat="1" x14ac:dyDescent="0.3">
      <c r="A13" s="186" t="s">
        <v>32</v>
      </c>
      <c r="B13" s="48"/>
      <c r="C13" s="48"/>
      <c r="D13" s="48"/>
      <c r="E13" s="48"/>
      <c r="F13" s="60">
        <f t="shared" ref="F13:F16" si="0">+B13+C13+D13+E13</f>
        <v>0</v>
      </c>
      <c r="G13" s="68">
        <v>0</v>
      </c>
      <c r="H13" s="47">
        <v>0</v>
      </c>
      <c r="I13" s="48">
        <v>0</v>
      </c>
      <c r="J13" s="47"/>
      <c r="K13" s="69">
        <f t="shared" ref="K13:K16" si="1">SUM(G13:J13)</f>
        <v>0</v>
      </c>
      <c r="L13" s="63">
        <f t="shared" ref="L13:L16" si="2">F13-K13</f>
        <v>0</v>
      </c>
      <c r="M13" s="82"/>
      <c r="N13" s="49"/>
      <c r="O13" s="49"/>
      <c r="P13" s="83"/>
      <c r="Q13" s="83"/>
      <c r="R13" s="49"/>
      <c r="S13" s="60"/>
      <c r="T13" s="82"/>
      <c r="U13" s="50"/>
      <c r="Z13" s="92"/>
    </row>
    <row r="14" spans="1:26" s="5" customFormat="1" x14ac:dyDescent="0.3">
      <c r="A14" s="187"/>
      <c r="B14" s="16">
        <v>322.16000000000003</v>
      </c>
      <c r="C14" s="16"/>
      <c r="D14" s="16"/>
      <c r="E14" s="16"/>
      <c r="F14" s="61">
        <f t="shared" si="0"/>
        <v>322.16000000000003</v>
      </c>
      <c r="G14" s="70"/>
      <c r="H14" s="17"/>
      <c r="I14" s="16"/>
      <c r="J14" s="17"/>
      <c r="K14" s="71">
        <f t="shared" si="1"/>
        <v>0</v>
      </c>
      <c r="L14" s="64">
        <f t="shared" si="2"/>
        <v>322.16000000000003</v>
      </c>
      <c r="M14" s="53"/>
      <c r="N14" s="18"/>
      <c r="O14" s="18"/>
      <c r="P14" s="18"/>
      <c r="Q14" s="18"/>
      <c r="R14" s="18"/>
      <c r="S14" s="61"/>
      <c r="T14" s="53"/>
      <c r="U14" s="39"/>
      <c r="Z14" s="92"/>
    </row>
    <row r="15" spans="1:26" s="5" customFormat="1" x14ac:dyDescent="0.3">
      <c r="A15" s="187"/>
      <c r="B15" s="16"/>
      <c r="C15" s="16"/>
      <c r="D15" s="16"/>
      <c r="E15" s="16"/>
      <c r="F15" s="61">
        <f t="shared" si="0"/>
        <v>0</v>
      </c>
      <c r="G15" s="70"/>
      <c r="H15" s="17"/>
      <c r="I15" s="16"/>
      <c r="J15" s="17"/>
      <c r="K15" s="71">
        <f t="shared" si="1"/>
        <v>0</v>
      </c>
      <c r="L15" s="64">
        <f t="shared" si="2"/>
        <v>0</v>
      </c>
      <c r="M15" s="53"/>
      <c r="N15" s="18"/>
      <c r="O15" s="18"/>
      <c r="P15" s="18"/>
      <c r="Q15" s="18"/>
      <c r="R15" s="18"/>
      <c r="S15" s="61"/>
      <c r="T15" s="53"/>
      <c r="U15" s="39"/>
      <c r="Z15" s="92"/>
    </row>
    <row r="16" spans="1:26" s="5" customFormat="1" x14ac:dyDescent="0.3">
      <c r="A16" s="188"/>
      <c r="B16" s="16"/>
      <c r="C16" s="16"/>
      <c r="D16" s="16"/>
      <c r="E16" s="16"/>
      <c r="F16" s="61">
        <f t="shared" si="0"/>
        <v>0</v>
      </c>
      <c r="G16" s="70"/>
      <c r="H16" s="17"/>
      <c r="I16" s="16"/>
      <c r="J16" s="17"/>
      <c r="K16" s="71">
        <f t="shared" si="1"/>
        <v>0</v>
      </c>
      <c r="L16" s="64">
        <f t="shared" si="2"/>
        <v>0</v>
      </c>
      <c r="M16" s="53"/>
      <c r="N16" s="18"/>
      <c r="O16" s="18"/>
      <c r="P16" s="18"/>
      <c r="Q16" s="18"/>
      <c r="R16" s="18"/>
      <c r="S16" s="61"/>
      <c r="T16" s="53"/>
      <c r="U16" s="39"/>
      <c r="Z16" s="92"/>
    </row>
    <row r="17" spans="1:26" s="130" customFormat="1" x14ac:dyDescent="0.3">
      <c r="A17" s="45" t="s">
        <v>33</v>
      </c>
      <c r="B17" s="122">
        <f>+B13+B16+B14</f>
        <v>322.16000000000003</v>
      </c>
      <c r="C17" s="122">
        <f>+C13+C16</f>
        <v>0</v>
      </c>
      <c r="D17" s="122">
        <f>+D13+D16</f>
        <v>0</v>
      </c>
      <c r="E17" s="122">
        <f>+E13+E16</f>
        <v>0</v>
      </c>
      <c r="F17" s="119">
        <f>+F13+F16+F14</f>
        <v>322.16000000000003</v>
      </c>
      <c r="G17" s="120">
        <f>+G13+G16</f>
        <v>0</v>
      </c>
      <c r="H17" s="121">
        <f>+H13+H16</f>
        <v>0</v>
      </c>
      <c r="I17" s="122">
        <f>+I13+I16</f>
        <v>0</v>
      </c>
      <c r="J17" s="121">
        <f>+J13+J16</f>
        <v>0</v>
      </c>
      <c r="K17" s="119">
        <f>+K13+K16</f>
        <v>0</v>
      </c>
      <c r="L17" s="136">
        <f>+L13+L16+L14</f>
        <v>322.16000000000003</v>
      </c>
      <c r="M17" s="124"/>
      <c r="N17" s="125"/>
      <c r="O17" s="125"/>
      <c r="P17" s="125"/>
      <c r="Q17" s="125"/>
      <c r="R17" s="125"/>
      <c r="S17" s="127">
        <f>+S13+S16</f>
        <v>0</v>
      </c>
      <c r="T17" s="128"/>
      <c r="U17" s="142"/>
      <c r="Z17" s="131"/>
    </row>
    <row r="18" spans="1:26" s="5" customFormat="1" x14ac:dyDescent="0.3">
      <c r="A18" s="186" t="s">
        <v>34</v>
      </c>
      <c r="B18" s="46"/>
      <c r="C18" s="46"/>
      <c r="D18" s="46"/>
      <c r="E18" s="46"/>
      <c r="F18" s="60">
        <f t="shared" ref="F18:F20" si="3">+B18+C18+D18+E18</f>
        <v>0</v>
      </c>
      <c r="G18" s="68"/>
      <c r="H18" s="47"/>
      <c r="I18" s="48"/>
      <c r="J18" s="47"/>
      <c r="K18" s="60">
        <f t="shared" ref="K18:K20" si="4">SUM(G18:J18)</f>
        <v>0</v>
      </c>
      <c r="L18" s="66">
        <f t="shared" ref="L18:L20" si="5">F18-K18</f>
        <v>0</v>
      </c>
      <c r="M18" s="52"/>
      <c r="N18" s="49"/>
      <c r="O18" s="49"/>
      <c r="P18" s="49"/>
      <c r="Q18" s="49"/>
      <c r="R18" s="49"/>
      <c r="S18" s="57"/>
      <c r="T18" s="52"/>
      <c r="U18" s="50"/>
      <c r="Z18" s="92"/>
    </row>
    <row r="19" spans="1:26" s="5" customFormat="1" x14ac:dyDescent="0.3">
      <c r="A19" s="187"/>
      <c r="B19" s="21"/>
      <c r="C19" s="21"/>
      <c r="D19" s="21"/>
      <c r="E19" s="21"/>
      <c r="F19" s="61">
        <f t="shared" si="3"/>
        <v>0</v>
      </c>
      <c r="G19" s="70"/>
      <c r="H19" s="17"/>
      <c r="I19" s="16"/>
      <c r="J19" s="17"/>
      <c r="K19" s="61">
        <f t="shared" si="4"/>
        <v>0</v>
      </c>
      <c r="L19" s="64">
        <f t="shared" si="5"/>
        <v>0</v>
      </c>
      <c r="M19" s="53"/>
      <c r="N19" s="18"/>
      <c r="O19" s="18"/>
      <c r="P19" s="18"/>
      <c r="Q19" s="18"/>
      <c r="R19" s="18"/>
      <c r="S19" s="51"/>
      <c r="T19" s="53"/>
      <c r="U19" s="39"/>
      <c r="Z19" s="92"/>
    </row>
    <row r="20" spans="1:26" s="5" customFormat="1" x14ac:dyDescent="0.3">
      <c r="A20" s="188"/>
      <c r="B20" s="21"/>
      <c r="C20" s="21"/>
      <c r="D20" s="21"/>
      <c r="E20" s="21"/>
      <c r="F20" s="61">
        <f t="shared" si="3"/>
        <v>0</v>
      </c>
      <c r="G20" s="70"/>
      <c r="H20" s="17"/>
      <c r="I20" s="16"/>
      <c r="J20" s="17"/>
      <c r="K20" s="61">
        <f t="shared" si="4"/>
        <v>0</v>
      </c>
      <c r="L20" s="64">
        <f t="shared" si="5"/>
        <v>0</v>
      </c>
      <c r="M20" s="53"/>
      <c r="N20" s="18"/>
      <c r="O20" s="18"/>
      <c r="P20" s="18"/>
      <c r="Q20" s="18"/>
      <c r="R20" s="18"/>
      <c r="S20" s="51"/>
      <c r="T20" s="53"/>
      <c r="U20" s="39"/>
      <c r="Z20" s="92"/>
    </row>
    <row r="21" spans="1:26" s="130" customFormat="1" x14ac:dyDescent="0.3">
      <c r="A21" s="41" t="s">
        <v>33</v>
      </c>
      <c r="B21" s="132">
        <f t="shared" ref="B21:L21" si="6">+B18+B20</f>
        <v>0</v>
      </c>
      <c r="C21" s="132">
        <f t="shared" si="6"/>
        <v>0</v>
      </c>
      <c r="D21" s="132">
        <f t="shared" si="6"/>
        <v>0</v>
      </c>
      <c r="E21" s="132">
        <f t="shared" si="6"/>
        <v>0</v>
      </c>
      <c r="F21" s="127">
        <f t="shared" si="6"/>
        <v>0</v>
      </c>
      <c r="G21" s="120">
        <f t="shared" si="6"/>
        <v>0</v>
      </c>
      <c r="H21" s="121">
        <f t="shared" si="6"/>
        <v>0</v>
      </c>
      <c r="I21" s="122">
        <f t="shared" si="6"/>
        <v>0</v>
      </c>
      <c r="J21" s="121">
        <f t="shared" si="6"/>
        <v>0</v>
      </c>
      <c r="K21" s="119">
        <f t="shared" si="6"/>
        <v>0</v>
      </c>
      <c r="L21" s="136">
        <f t="shared" si="6"/>
        <v>0</v>
      </c>
      <c r="M21" s="124"/>
      <c r="N21" s="125"/>
      <c r="O21" s="125"/>
      <c r="P21" s="125"/>
      <c r="Q21" s="125"/>
      <c r="R21" s="125"/>
      <c r="S21" s="139">
        <f>+S18+S20</f>
        <v>0</v>
      </c>
      <c r="T21" s="124"/>
      <c r="U21" s="145"/>
      <c r="Z21" s="131"/>
    </row>
    <row r="22" spans="1:26" s="5" customFormat="1" x14ac:dyDescent="0.3">
      <c r="A22" s="187" t="s">
        <v>35</v>
      </c>
      <c r="B22" s="27">
        <f t="shared" ref="B22" si="7">SUM(B21)</f>
        <v>0</v>
      </c>
      <c r="C22" s="27"/>
      <c r="D22" s="27"/>
      <c r="E22" s="27"/>
      <c r="F22" s="74">
        <f t="shared" ref="F22:F25" si="8">+B22+C22+D22+E22</f>
        <v>0</v>
      </c>
      <c r="G22" s="68"/>
      <c r="H22" s="47"/>
      <c r="I22" s="48"/>
      <c r="J22" s="47"/>
      <c r="K22" s="60">
        <f t="shared" ref="K22:K25" si="9">SUM(G22:J22)</f>
        <v>0</v>
      </c>
      <c r="L22" s="67">
        <f t="shared" ref="L22:L25" si="10">F22-K22</f>
        <v>0</v>
      </c>
      <c r="M22" s="52"/>
      <c r="N22" s="49"/>
      <c r="O22" s="49"/>
      <c r="P22" s="49"/>
      <c r="Q22" s="49"/>
      <c r="R22" s="49"/>
      <c r="S22" s="60"/>
      <c r="T22" s="55"/>
      <c r="U22" s="38"/>
      <c r="Z22" s="92"/>
    </row>
    <row r="23" spans="1:26" s="5" customFormat="1" x14ac:dyDescent="0.3">
      <c r="A23" s="187"/>
      <c r="B23" s="21">
        <v>328.8</v>
      </c>
      <c r="C23" s="21"/>
      <c r="D23" s="21"/>
      <c r="E23" s="21"/>
      <c r="F23" s="61">
        <f t="shared" si="8"/>
        <v>328.8</v>
      </c>
      <c r="G23" s="75"/>
      <c r="H23" s="22"/>
      <c r="I23" s="23"/>
      <c r="J23" s="22"/>
      <c r="K23" s="61">
        <f t="shared" si="9"/>
        <v>0</v>
      </c>
      <c r="L23" s="64">
        <f t="shared" si="10"/>
        <v>328.8</v>
      </c>
      <c r="M23" s="53"/>
      <c r="N23" s="18"/>
      <c r="O23" s="18"/>
      <c r="P23" s="18"/>
      <c r="Q23" s="18"/>
      <c r="R23" s="18"/>
      <c r="S23" s="61"/>
      <c r="T23" s="53"/>
      <c r="U23" s="39"/>
      <c r="Z23" s="92"/>
    </row>
    <row r="24" spans="1:26" s="5" customFormat="1" x14ac:dyDescent="0.3">
      <c r="A24" s="187"/>
      <c r="B24" s="21"/>
      <c r="C24" s="21"/>
      <c r="D24" s="21"/>
      <c r="E24" s="21"/>
      <c r="F24" s="61">
        <f t="shared" si="8"/>
        <v>0</v>
      </c>
      <c r="G24" s="75"/>
      <c r="H24" s="22"/>
      <c r="I24" s="23"/>
      <c r="J24" s="22"/>
      <c r="K24" s="61">
        <f t="shared" si="9"/>
        <v>0</v>
      </c>
      <c r="L24" s="64">
        <f t="shared" si="10"/>
        <v>0</v>
      </c>
      <c r="M24" s="53"/>
      <c r="N24" s="18"/>
      <c r="O24" s="18"/>
      <c r="P24" s="18"/>
      <c r="Q24" s="18"/>
      <c r="R24" s="18"/>
      <c r="S24" s="61"/>
      <c r="T24" s="53"/>
      <c r="U24" s="39"/>
      <c r="Z24" s="92"/>
    </row>
    <row r="25" spans="1:26" s="5" customFormat="1" x14ac:dyDescent="0.3">
      <c r="A25" s="188"/>
      <c r="B25" s="21">
        <f>SUM(B22)</f>
        <v>0</v>
      </c>
      <c r="C25" s="21"/>
      <c r="D25" s="21"/>
      <c r="E25" s="21"/>
      <c r="F25" s="61">
        <f t="shared" si="8"/>
        <v>0</v>
      </c>
      <c r="G25" s="75"/>
      <c r="H25" s="22"/>
      <c r="I25" s="23"/>
      <c r="J25" s="22"/>
      <c r="K25" s="61">
        <f t="shared" si="9"/>
        <v>0</v>
      </c>
      <c r="L25" s="64">
        <f t="shared" si="10"/>
        <v>0</v>
      </c>
      <c r="M25" s="53"/>
      <c r="N25" s="18"/>
      <c r="O25" s="18"/>
      <c r="P25" s="18"/>
      <c r="Q25" s="18"/>
      <c r="R25" s="18"/>
      <c r="S25" s="61"/>
      <c r="T25" s="53"/>
      <c r="U25" s="39"/>
      <c r="Z25" s="92"/>
    </row>
    <row r="26" spans="1:26" s="130" customFormat="1" x14ac:dyDescent="0.3">
      <c r="A26" s="45" t="s">
        <v>33</v>
      </c>
      <c r="B26" s="118">
        <f>+B22+B25+B23</f>
        <v>328.8</v>
      </c>
      <c r="C26" s="118">
        <f>+C22+C25</f>
        <v>0</v>
      </c>
      <c r="D26" s="118">
        <f>+D22+D25</f>
        <v>0</v>
      </c>
      <c r="E26" s="118">
        <f>+E22+E25</f>
        <v>0</v>
      </c>
      <c r="F26" s="119">
        <f>+F22+F25+F23</f>
        <v>328.8</v>
      </c>
      <c r="G26" s="120">
        <f>+G22+G25</f>
        <v>0</v>
      </c>
      <c r="H26" s="121">
        <f>+H22+H25</f>
        <v>0</v>
      </c>
      <c r="I26" s="122">
        <f>+I22+I25</f>
        <v>0</v>
      </c>
      <c r="J26" s="121">
        <f>+J22+J25</f>
        <v>0</v>
      </c>
      <c r="K26" s="119">
        <f>+K22+K25</f>
        <v>0</v>
      </c>
      <c r="L26" s="123">
        <f>+L22+L25+L23</f>
        <v>328.8</v>
      </c>
      <c r="M26" s="124"/>
      <c r="N26" s="125"/>
      <c r="O26" s="125"/>
      <c r="P26" s="125"/>
      <c r="Q26" s="125"/>
      <c r="R26" s="125"/>
      <c r="S26" s="127">
        <f>+S22+S25</f>
        <v>0</v>
      </c>
      <c r="T26" s="124"/>
      <c r="U26" s="145"/>
      <c r="Z26" s="131"/>
    </row>
    <row r="27" spans="1:26" s="130" customFormat="1" x14ac:dyDescent="0.3">
      <c r="A27" s="59" t="s">
        <v>39</v>
      </c>
      <c r="B27" s="143">
        <f>+B17+B21+B26</f>
        <v>650.96</v>
      </c>
      <c r="C27" s="143">
        <f t="shared" ref="C27:L27" si="11">+C17+C21+C26</f>
        <v>0</v>
      </c>
      <c r="D27" s="143">
        <f t="shared" si="11"/>
        <v>0</v>
      </c>
      <c r="E27" s="143">
        <f t="shared" si="11"/>
        <v>0</v>
      </c>
      <c r="F27" s="143">
        <f t="shared" si="11"/>
        <v>650.96</v>
      </c>
      <c r="G27" s="143">
        <f t="shared" si="11"/>
        <v>0</v>
      </c>
      <c r="H27" s="143">
        <f t="shared" si="11"/>
        <v>0</v>
      </c>
      <c r="I27" s="143">
        <f t="shared" si="11"/>
        <v>0</v>
      </c>
      <c r="J27" s="143">
        <f t="shared" si="11"/>
        <v>0</v>
      </c>
      <c r="K27" s="143">
        <f t="shared" si="11"/>
        <v>0</v>
      </c>
      <c r="L27" s="143">
        <f t="shared" si="11"/>
        <v>650.96</v>
      </c>
      <c r="M27" s="144"/>
      <c r="N27" s="144"/>
      <c r="O27" s="144"/>
      <c r="P27" s="144"/>
      <c r="Q27" s="144"/>
      <c r="R27" s="144"/>
      <c r="S27" s="143">
        <f>+S17+S21+S26</f>
        <v>0</v>
      </c>
      <c r="T27" s="144"/>
      <c r="U27" s="144"/>
      <c r="Z27" s="131"/>
    </row>
    <row r="28" spans="1:26" s="5" customFormat="1" ht="15" customHeight="1" x14ac:dyDescent="0.3">
      <c r="Z28" s="92"/>
    </row>
    <row r="29" spans="1:26" s="5" customFormat="1" ht="21" x14ac:dyDescent="0.4">
      <c r="B29" s="28"/>
      <c r="C29" s="28"/>
      <c r="D29" s="28"/>
      <c r="E29" s="29"/>
      <c r="F29" s="29"/>
      <c r="G29" s="29"/>
      <c r="H29" s="29"/>
      <c r="I29" s="29"/>
      <c r="J29" s="30"/>
      <c r="K29" s="30"/>
      <c r="L29" s="30"/>
      <c r="M29" s="30"/>
      <c r="N29" s="30"/>
      <c r="O29" s="30"/>
      <c r="P29" s="29"/>
      <c r="Q29" s="29"/>
      <c r="R29" s="29"/>
      <c r="S29" s="29"/>
      <c r="T29" s="30"/>
      <c r="Z29" s="92"/>
    </row>
    <row r="30" spans="1:26" s="5" customFormat="1" ht="21" x14ac:dyDescent="0.4">
      <c r="B30" s="28"/>
      <c r="C30" s="28"/>
      <c r="D30" s="28"/>
      <c r="E30" s="29"/>
      <c r="F30" s="29"/>
      <c r="G30" s="29"/>
      <c r="H30" s="29"/>
      <c r="I30" s="29"/>
      <c r="J30" s="30"/>
      <c r="K30" s="30"/>
      <c r="L30" s="30"/>
      <c r="M30" s="30"/>
      <c r="N30" s="30"/>
      <c r="O30" s="30"/>
      <c r="P30" s="29"/>
      <c r="Q30" s="29"/>
      <c r="R30" s="29"/>
      <c r="S30" s="29"/>
      <c r="T30" s="30"/>
      <c r="Z30" s="92"/>
    </row>
    <row r="31" spans="1:26" s="5" customFormat="1" ht="21" x14ac:dyDescent="0.4">
      <c r="B31" s="31"/>
      <c r="C31" s="31"/>
      <c r="D31" s="31"/>
      <c r="E31" s="32"/>
      <c r="F31" s="32"/>
      <c r="G31" s="31"/>
      <c r="H31" s="31"/>
      <c r="I31" s="31"/>
      <c r="J31" s="33"/>
      <c r="K31" s="33"/>
      <c r="L31" s="33"/>
      <c r="M31" s="30"/>
      <c r="N31" s="33"/>
      <c r="O31" s="33"/>
      <c r="P31" s="32"/>
      <c r="Q31" s="32"/>
      <c r="R31" s="32"/>
      <c r="S31" s="32"/>
      <c r="T31" s="33"/>
      <c r="Z31" s="92"/>
    </row>
    <row r="32" spans="1:26" ht="21" x14ac:dyDescent="0.4"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34"/>
      <c r="N32" s="197"/>
      <c r="O32" s="197"/>
      <c r="P32" s="197"/>
      <c r="Q32" s="197"/>
      <c r="R32" s="197"/>
      <c r="S32" s="197"/>
      <c r="T32" s="197"/>
    </row>
    <row r="33" spans="2:20" ht="21" x14ac:dyDescent="0.4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34"/>
      <c r="N33" s="195"/>
      <c r="O33" s="195"/>
      <c r="P33" s="195"/>
      <c r="Q33" s="195"/>
      <c r="R33" s="195"/>
      <c r="S33" s="195"/>
      <c r="T33" s="195"/>
    </row>
  </sheetData>
  <mergeCells count="35">
    <mergeCell ref="B32:F32"/>
    <mergeCell ref="G32:L32"/>
    <mergeCell ref="N32:T32"/>
    <mergeCell ref="B33:F33"/>
    <mergeCell ref="G33:L33"/>
    <mergeCell ref="N33:T33"/>
    <mergeCell ref="A13:A16"/>
    <mergeCell ref="A18:A20"/>
    <mergeCell ref="A22:A25"/>
    <mergeCell ref="L10:L12"/>
    <mergeCell ref="M10:S10"/>
    <mergeCell ref="T10:U11"/>
    <mergeCell ref="M11:M12"/>
    <mergeCell ref="N11:O11"/>
    <mergeCell ref="P11:P12"/>
    <mergeCell ref="Q11:Q12"/>
    <mergeCell ref="R11:R12"/>
    <mergeCell ref="S11:S12"/>
    <mergeCell ref="A6:C6"/>
    <mergeCell ref="D6:F6"/>
    <mergeCell ref="G6:H6"/>
    <mergeCell ref="I6:K6"/>
    <mergeCell ref="A10:A12"/>
    <mergeCell ref="B10:E11"/>
    <mergeCell ref="F10:F12"/>
    <mergeCell ref="G10:J11"/>
    <mergeCell ref="K10:K12"/>
    <mergeCell ref="A1:Q1"/>
    <mergeCell ref="R1:S1"/>
    <mergeCell ref="A3:U3"/>
    <mergeCell ref="A5:C5"/>
    <mergeCell ref="D5:F5"/>
    <mergeCell ref="G5:H5"/>
    <mergeCell ref="I5:K5"/>
    <mergeCell ref="L5:M5"/>
  </mergeCells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opLeftCell="A4" zoomScale="80" zoomScaleNormal="80" workbookViewId="0">
      <pane xSplit="3" ySplit="9" topLeftCell="D13" activePane="bottomRight" state="frozen"/>
      <selection activeCell="A4" sqref="A4"/>
      <selection pane="topRight" activeCell="D4" sqref="D4"/>
      <selection pane="bottomLeft" activeCell="A13" sqref="A13"/>
      <selection pane="bottomRight" activeCell="A44" sqref="A44:XFD53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2" customWidth="1"/>
    <col min="15" max="15" width="11.33203125" style="2" customWidth="1"/>
    <col min="16" max="16" width="14.33203125" style="2" customWidth="1"/>
    <col min="17" max="17" width="14.5546875" style="2" customWidth="1"/>
    <col min="18" max="18" width="14.6640625" style="2" customWidth="1"/>
    <col min="19" max="19" width="12.33203125" style="2" customWidth="1"/>
    <col min="20" max="20" width="11.44140625" style="2" customWidth="1"/>
    <col min="21" max="21" width="10.88671875" style="2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8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8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S2" s="3"/>
      <c r="T2" s="3"/>
    </row>
    <row r="3" spans="1:28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8" ht="9.75" customHeight="1" x14ac:dyDescent="0.3">
      <c r="S4" s="35"/>
      <c r="T4" s="35"/>
    </row>
    <row r="5" spans="1:28" s="5" customFormat="1" ht="21" x14ac:dyDescent="0.4">
      <c r="A5" s="189" t="s">
        <v>0</v>
      </c>
      <c r="B5" s="189"/>
      <c r="C5" s="189"/>
      <c r="D5" s="202" t="s">
        <v>105</v>
      </c>
      <c r="E5" s="202"/>
      <c r="F5" s="202"/>
      <c r="G5" s="179" t="s">
        <v>1</v>
      </c>
      <c r="H5" s="179"/>
      <c r="I5" s="199">
        <v>0</v>
      </c>
      <c r="J5" s="199"/>
      <c r="K5" s="199"/>
      <c r="L5" s="185"/>
      <c r="M5" s="185"/>
      <c r="N5" s="4"/>
      <c r="O5" s="4"/>
      <c r="P5" s="4"/>
      <c r="Q5" s="4"/>
      <c r="R5" s="4"/>
      <c r="S5" s="4"/>
      <c r="T5" s="4"/>
      <c r="U5" s="4"/>
      <c r="Z5" s="92"/>
    </row>
    <row r="6" spans="1:28" s="5" customFormat="1" ht="21" x14ac:dyDescent="0.4">
      <c r="A6" s="181" t="s">
        <v>2</v>
      </c>
      <c r="B6" s="181"/>
      <c r="C6" s="181"/>
      <c r="D6" s="200" t="s">
        <v>104</v>
      </c>
      <c r="E6" s="200"/>
      <c r="F6" s="200"/>
      <c r="G6" s="183" t="s">
        <v>3</v>
      </c>
      <c r="H6" s="183"/>
      <c r="I6" s="201">
        <v>576.66999999999996</v>
      </c>
      <c r="J6" s="201"/>
      <c r="K6" s="201"/>
      <c r="L6" s="6"/>
      <c r="M6" s="4"/>
      <c r="N6" s="4"/>
      <c r="O6" s="4"/>
      <c r="P6" s="4"/>
      <c r="Q6" s="4"/>
      <c r="R6" s="4"/>
      <c r="S6" s="4"/>
      <c r="T6" s="4"/>
      <c r="U6" s="4"/>
      <c r="Z6" s="92"/>
    </row>
    <row r="7" spans="1:28" s="5" customFormat="1" ht="12" customHeight="1" x14ac:dyDescent="0.4">
      <c r="A7" s="95"/>
      <c r="B7" s="95"/>
      <c r="C7" s="95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Z7" s="92"/>
    </row>
    <row r="8" spans="1:28" s="5" customFormat="1" ht="10.5" customHeight="1" x14ac:dyDescent="0.4">
      <c r="A8" s="95"/>
      <c r="B8" s="95"/>
      <c r="C8" s="95"/>
      <c r="D8" s="6"/>
      <c r="E8" s="6"/>
      <c r="F8" s="6"/>
      <c r="G8" s="6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Z8" s="92"/>
    </row>
    <row r="9" spans="1:28" x14ac:dyDescent="0.3">
      <c r="A9" s="8"/>
      <c r="B9" s="9"/>
      <c r="C9" s="9"/>
      <c r="D9" s="10" t="s">
        <v>4</v>
      </c>
      <c r="E9" s="9"/>
      <c r="F9" s="10" t="s">
        <v>5</v>
      </c>
      <c r="G9" s="11" t="s">
        <v>6</v>
      </c>
      <c r="H9" s="11"/>
      <c r="I9" s="12"/>
      <c r="J9" s="11"/>
      <c r="K9" s="10" t="s">
        <v>7</v>
      </c>
      <c r="L9" s="13" t="s">
        <v>8</v>
      </c>
      <c r="M9" s="9"/>
      <c r="N9" s="9"/>
      <c r="O9" s="14"/>
      <c r="P9" s="10" t="s">
        <v>9</v>
      </c>
      <c r="Q9" s="10"/>
      <c r="R9" s="10"/>
      <c r="S9" s="9"/>
      <c r="T9" s="10" t="s">
        <v>10</v>
      </c>
      <c r="U9" s="15"/>
    </row>
    <row r="10" spans="1:28" x14ac:dyDescent="0.3">
      <c r="A10" s="193" t="s">
        <v>41</v>
      </c>
      <c r="B10" s="194" t="s">
        <v>11</v>
      </c>
      <c r="C10" s="194"/>
      <c r="D10" s="194"/>
      <c r="E10" s="194"/>
      <c r="F10" s="194" t="s">
        <v>12</v>
      </c>
      <c r="G10" s="194" t="s">
        <v>13</v>
      </c>
      <c r="H10" s="194"/>
      <c r="I10" s="194"/>
      <c r="J10" s="194"/>
      <c r="K10" s="194" t="s">
        <v>14</v>
      </c>
      <c r="L10" s="196" t="s">
        <v>15</v>
      </c>
      <c r="M10" s="194" t="s">
        <v>16</v>
      </c>
      <c r="N10" s="194"/>
      <c r="O10" s="194"/>
      <c r="P10" s="194"/>
      <c r="Q10" s="194"/>
      <c r="R10" s="194"/>
      <c r="S10" s="194"/>
      <c r="T10" s="194" t="s">
        <v>17</v>
      </c>
      <c r="U10" s="194"/>
    </row>
    <row r="11" spans="1:28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6"/>
      <c r="M11" s="194" t="s">
        <v>18</v>
      </c>
      <c r="N11" s="194" t="s">
        <v>19</v>
      </c>
      <c r="O11" s="194"/>
      <c r="P11" s="194" t="s">
        <v>20</v>
      </c>
      <c r="Q11" s="194" t="s">
        <v>21</v>
      </c>
      <c r="R11" s="194" t="s">
        <v>22</v>
      </c>
      <c r="S11" s="194" t="s">
        <v>23</v>
      </c>
      <c r="T11" s="194"/>
      <c r="U11" s="194"/>
    </row>
    <row r="12" spans="1:28" ht="24" x14ac:dyDescent="0.3">
      <c r="A12" s="193"/>
      <c r="B12" s="96" t="s">
        <v>24</v>
      </c>
      <c r="C12" s="96" t="s">
        <v>25</v>
      </c>
      <c r="D12" s="96" t="s">
        <v>26</v>
      </c>
      <c r="E12" s="96" t="s">
        <v>27</v>
      </c>
      <c r="F12" s="194"/>
      <c r="G12" s="96" t="s">
        <v>24</v>
      </c>
      <c r="H12" s="96" t="s">
        <v>25</v>
      </c>
      <c r="I12" s="96" t="s">
        <v>26</v>
      </c>
      <c r="J12" s="96" t="s">
        <v>27</v>
      </c>
      <c r="K12" s="194"/>
      <c r="L12" s="196"/>
      <c r="M12" s="194"/>
      <c r="N12" s="96" t="s">
        <v>28</v>
      </c>
      <c r="O12" s="96" t="s">
        <v>29</v>
      </c>
      <c r="P12" s="194"/>
      <c r="Q12" s="194"/>
      <c r="R12" s="194"/>
      <c r="S12" s="194"/>
      <c r="T12" s="97" t="s">
        <v>30</v>
      </c>
      <c r="U12" s="96" t="s">
        <v>31</v>
      </c>
    </row>
    <row r="13" spans="1:28" s="5" customFormat="1" x14ac:dyDescent="0.3">
      <c r="A13" s="186" t="s">
        <v>32</v>
      </c>
      <c r="B13" s="48"/>
      <c r="C13" s="48"/>
      <c r="D13" s="48"/>
      <c r="E13" s="48"/>
      <c r="F13" s="60">
        <f t="shared" ref="F13:F15" si="0">+B13+C13+D13+E13</f>
        <v>0</v>
      </c>
      <c r="G13" s="68">
        <v>0</v>
      </c>
      <c r="H13" s="47">
        <v>0</v>
      </c>
      <c r="I13" s="48">
        <v>0</v>
      </c>
      <c r="J13" s="47"/>
      <c r="K13" s="69">
        <f t="shared" ref="K13:K15" si="1">SUM(G13:J13)</f>
        <v>0</v>
      </c>
      <c r="L13" s="63">
        <f t="shared" ref="L13:L15" si="2">F13-K13</f>
        <v>0</v>
      </c>
      <c r="M13" s="82"/>
      <c r="N13" s="49"/>
      <c r="O13" s="49"/>
      <c r="P13" s="83"/>
      <c r="Q13" s="83"/>
      <c r="R13" s="49"/>
      <c r="S13" s="60"/>
      <c r="T13" s="82"/>
      <c r="U13" s="50"/>
      <c r="Z13" s="92"/>
    </row>
    <row r="14" spans="1:28" s="5" customFormat="1" x14ac:dyDescent="0.3">
      <c r="A14" s="187"/>
      <c r="B14" s="16"/>
      <c r="C14" s="16"/>
      <c r="D14" s="16"/>
      <c r="E14" s="16"/>
      <c r="F14" s="61">
        <f t="shared" si="0"/>
        <v>0</v>
      </c>
      <c r="G14" s="70"/>
      <c r="H14" s="17"/>
      <c r="I14" s="16"/>
      <c r="J14" s="17"/>
      <c r="K14" s="71">
        <f t="shared" si="1"/>
        <v>0</v>
      </c>
      <c r="L14" s="64">
        <f t="shared" si="2"/>
        <v>0</v>
      </c>
      <c r="M14" s="53"/>
      <c r="N14" s="18"/>
      <c r="O14" s="18"/>
      <c r="P14" s="18"/>
      <c r="Q14" s="18"/>
      <c r="R14" s="18"/>
      <c r="S14" s="61"/>
      <c r="T14" s="53"/>
      <c r="U14" s="39"/>
      <c r="Z14" s="92"/>
      <c r="AA14" s="93"/>
      <c r="AB14" s="93"/>
    </row>
    <row r="15" spans="1:28" s="5" customFormat="1" x14ac:dyDescent="0.3">
      <c r="A15" s="188"/>
      <c r="B15" s="16"/>
      <c r="C15" s="16"/>
      <c r="D15" s="16"/>
      <c r="E15" s="16"/>
      <c r="F15" s="61">
        <f t="shared" si="0"/>
        <v>0</v>
      </c>
      <c r="G15" s="70"/>
      <c r="H15" s="17"/>
      <c r="I15" s="16"/>
      <c r="J15" s="17"/>
      <c r="K15" s="71">
        <f t="shared" si="1"/>
        <v>0</v>
      </c>
      <c r="L15" s="64">
        <f t="shared" si="2"/>
        <v>0</v>
      </c>
      <c r="M15" s="53"/>
      <c r="N15" s="18"/>
      <c r="O15" s="18"/>
      <c r="P15" s="18"/>
      <c r="Q15" s="18"/>
      <c r="R15" s="18"/>
      <c r="S15" s="61"/>
      <c r="T15" s="53"/>
      <c r="U15" s="39"/>
      <c r="Z15" s="92"/>
    </row>
    <row r="16" spans="1:28" s="5" customFormat="1" x14ac:dyDescent="0.3">
      <c r="A16" s="45" t="s">
        <v>33</v>
      </c>
      <c r="B16" s="20">
        <f t="shared" ref="B16:L16" si="3">+B13+B15</f>
        <v>0</v>
      </c>
      <c r="C16" s="20">
        <f t="shared" si="3"/>
        <v>0</v>
      </c>
      <c r="D16" s="20">
        <f t="shared" si="3"/>
        <v>0</v>
      </c>
      <c r="E16" s="20">
        <f t="shared" si="3"/>
        <v>0</v>
      </c>
      <c r="F16" s="73">
        <f t="shared" si="3"/>
        <v>0</v>
      </c>
      <c r="G16" s="72">
        <f t="shared" si="3"/>
        <v>0</v>
      </c>
      <c r="H16" s="19">
        <f t="shared" si="3"/>
        <v>0</v>
      </c>
      <c r="I16" s="20">
        <f t="shared" si="3"/>
        <v>0</v>
      </c>
      <c r="J16" s="19">
        <f t="shared" si="3"/>
        <v>0</v>
      </c>
      <c r="K16" s="73">
        <f t="shared" si="3"/>
        <v>0</v>
      </c>
      <c r="L16" s="65">
        <f t="shared" si="3"/>
        <v>0</v>
      </c>
      <c r="M16" s="56"/>
      <c r="N16" s="43"/>
      <c r="O16" s="43"/>
      <c r="P16" s="43"/>
      <c r="Q16" s="43"/>
      <c r="R16" s="43"/>
      <c r="S16" s="62">
        <f>+S13+S15</f>
        <v>0</v>
      </c>
      <c r="T16" s="54"/>
      <c r="U16" s="40"/>
      <c r="Z16" s="92"/>
    </row>
    <row r="17" spans="1:26" s="5" customFormat="1" x14ac:dyDescent="0.3">
      <c r="A17" s="186" t="s">
        <v>34</v>
      </c>
      <c r="B17" s="46"/>
      <c r="C17" s="46"/>
      <c r="D17" s="46"/>
      <c r="E17" s="46"/>
      <c r="F17" s="60">
        <f t="shared" ref="F17:F19" si="4">+B17+C17+D17+E17</f>
        <v>0</v>
      </c>
      <c r="G17" s="68"/>
      <c r="H17" s="47"/>
      <c r="I17" s="48"/>
      <c r="J17" s="47"/>
      <c r="K17" s="60">
        <f t="shared" ref="K17:K19" si="5">SUM(G17:J17)</f>
        <v>0</v>
      </c>
      <c r="L17" s="66">
        <f t="shared" ref="L17:L19" si="6">F17-K17</f>
        <v>0</v>
      </c>
      <c r="M17" s="52"/>
      <c r="N17" s="49"/>
      <c r="O17" s="49"/>
      <c r="P17" s="49"/>
      <c r="Q17" s="49"/>
      <c r="R17" s="49"/>
      <c r="S17" s="57"/>
      <c r="T17" s="52"/>
      <c r="U17" s="50"/>
      <c r="Z17" s="92"/>
    </row>
    <row r="18" spans="1:26" s="5" customFormat="1" x14ac:dyDescent="0.3">
      <c r="A18" s="187"/>
      <c r="B18" s="21"/>
      <c r="C18" s="21"/>
      <c r="D18" s="21"/>
      <c r="E18" s="21"/>
      <c r="F18" s="61">
        <f t="shared" si="4"/>
        <v>0</v>
      </c>
      <c r="G18" s="70"/>
      <c r="H18" s="17"/>
      <c r="I18" s="16"/>
      <c r="J18" s="17"/>
      <c r="K18" s="61">
        <f t="shared" si="5"/>
        <v>0</v>
      </c>
      <c r="L18" s="64">
        <f t="shared" si="6"/>
        <v>0</v>
      </c>
      <c r="M18" s="53"/>
      <c r="N18" s="18"/>
      <c r="O18" s="18"/>
      <c r="P18" s="18"/>
      <c r="Q18" s="18"/>
      <c r="R18" s="18"/>
      <c r="S18" s="51"/>
      <c r="T18" s="53"/>
      <c r="U18" s="39"/>
      <c r="Z18" s="92"/>
    </row>
    <row r="19" spans="1:26" s="5" customFormat="1" x14ac:dyDescent="0.3">
      <c r="A19" s="188"/>
      <c r="B19" s="21"/>
      <c r="C19" s="21"/>
      <c r="D19" s="21"/>
      <c r="E19" s="21"/>
      <c r="F19" s="61">
        <f t="shared" si="4"/>
        <v>0</v>
      </c>
      <c r="G19" s="70"/>
      <c r="H19" s="17"/>
      <c r="I19" s="16"/>
      <c r="J19" s="17"/>
      <c r="K19" s="61">
        <f t="shared" si="5"/>
        <v>0</v>
      </c>
      <c r="L19" s="64">
        <f t="shared" si="6"/>
        <v>0</v>
      </c>
      <c r="M19" s="53"/>
      <c r="N19" s="18"/>
      <c r="O19" s="18"/>
      <c r="P19" s="18"/>
      <c r="Q19" s="18"/>
      <c r="R19" s="18"/>
      <c r="S19" s="51"/>
      <c r="T19" s="53"/>
      <c r="U19" s="39"/>
      <c r="Z19" s="92"/>
    </row>
    <row r="20" spans="1:26" s="5" customFormat="1" x14ac:dyDescent="0.3">
      <c r="A20" s="41" t="s">
        <v>33</v>
      </c>
      <c r="B20" s="42">
        <f t="shared" ref="B20:L20" si="7">+B17+B19</f>
        <v>0</v>
      </c>
      <c r="C20" s="42">
        <f t="shared" si="7"/>
        <v>0</v>
      </c>
      <c r="D20" s="42">
        <f t="shared" si="7"/>
        <v>0</v>
      </c>
      <c r="E20" s="42">
        <f t="shared" si="7"/>
        <v>0</v>
      </c>
      <c r="F20" s="80">
        <f t="shared" si="7"/>
        <v>0</v>
      </c>
      <c r="G20" s="72">
        <f t="shared" si="7"/>
        <v>0</v>
      </c>
      <c r="H20" s="19">
        <f t="shared" si="7"/>
        <v>0</v>
      </c>
      <c r="I20" s="20">
        <f t="shared" si="7"/>
        <v>0</v>
      </c>
      <c r="J20" s="19">
        <f t="shared" si="7"/>
        <v>0</v>
      </c>
      <c r="K20" s="73">
        <f t="shared" si="7"/>
        <v>0</v>
      </c>
      <c r="L20" s="65">
        <f t="shared" si="7"/>
        <v>0</v>
      </c>
      <c r="M20" s="56"/>
      <c r="N20" s="43"/>
      <c r="O20" s="43"/>
      <c r="P20" s="43"/>
      <c r="Q20" s="43"/>
      <c r="R20" s="43"/>
      <c r="S20" s="58">
        <f>+S17+S19</f>
        <v>0</v>
      </c>
      <c r="T20" s="56"/>
      <c r="U20" s="44"/>
      <c r="Z20" s="92"/>
    </row>
    <row r="21" spans="1:26" s="5" customFormat="1" x14ac:dyDescent="0.3">
      <c r="A21" s="187" t="s">
        <v>35</v>
      </c>
      <c r="B21" s="27">
        <f t="shared" ref="B21" si="8">SUM(B20)</f>
        <v>0</v>
      </c>
      <c r="C21" s="27"/>
      <c r="D21" s="27"/>
      <c r="E21" s="27"/>
      <c r="F21" s="74">
        <f t="shared" ref="F21:F24" si="9">+B21+C21+D21+E21</f>
        <v>0</v>
      </c>
      <c r="G21" s="68"/>
      <c r="H21" s="47"/>
      <c r="I21" s="48"/>
      <c r="J21" s="47"/>
      <c r="K21" s="60">
        <f t="shared" ref="K21:K24" si="10">SUM(G21:J21)</f>
        <v>0</v>
      </c>
      <c r="L21" s="67">
        <f t="shared" ref="L21:L24" si="11">F21-K21</f>
        <v>0</v>
      </c>
      <c r="M21" s="52"/>
      <c r="N21" s="49"/>
      <c r="O21" s="49"/>
      <c r="P21" s="49"/>
      <c r="Q21" s="49"/>
      <c r="R21" s="49"/>
      <c r="S21" s="60"/>
      <c r="T21" s="55"/>
      <c r="U21" s="38"/>
      <c r="Z21" s="92"/>
    </row>
    <row r="22" spans="1:26" s="5" customFormat="1" x14ac:dyDescent="0.3">
      <c r="A22" s="187"/>
      <c r="B22" s="21">
        <v>576.66999999999996</v>
      </c>
      <c r="C22" s="21"/>
      <c r="D22" s="21"/>
      <c r="E22" s="21"/>
      <c r="F22" s="61">
        <f t="shared" si="9"/>
        <v>576.66999999999996</v>
      </c>
      <c r="G22" s="75"/>
      <c r="H22" s="22"/>
      <c r="I22" s="23"/>
      <c r="J22" s="22"/>
      <c r="K22" s="61">
        <f t="shared" si="10"/>
        <v>0</v>
      </c>
      <c r="L22" s="64">
        <f t="shared" si="11"/>
        <v>576.66999999999996</v>
      </c>
      <c r="M22" s="53"/>
      <c r="N22" s="18"/>
      <c r="O22" s="18"/>
      <c r="P22" s="18"/>
      <c r="Q22" s="18"/>
      <c r="R22" s="18"/>
      <c r="S22" s="61"/>
      <c r="T22" s="53"/>
      <c r="U22" s="39"/>
      <c r="Z22" s="92"/>
    </row>
    <row r="23" spans="1:26" s="5" customFormat="1" x14ac:dyDescent="0.3">
      <c r="A23" s="187"/>
      <c r="B23" s="21"/>
      <c r="C23" s="21"/>
      <c r="D23" s="21"/>
      <c r="E23" s="21"/>
      <c r="F23" s="61">
        <f t="shared" si="9"/>
        <v>0</v>
      </c>
      <c r="G23" s="75"/>
      <c r="H23" s="22"/>
      <c r="I23" s="23"/>
      <c r="J23" s="22"/>
      <c r="K23" s="61">
        <f t="shared" si="10"/>
        <v>0</v>
      </c>
      <c r="L23" s="64">
        <f t="shared" si="11"/>
        <v>0</v>
      </c>
      <c r="M23" s="53"/>
      <c r="N23" s="18"/>
      <c r="O23" s="18"/>
      <c r="P23" s="18"/>
      <c r="Q23" s="18"/>
      <c r="R23" s="18"/>
      <c r="S23" s="61"/>
      <c r="T23" s="53"/>
      <c r="U23" s="39"/>
      <c r="Z23" s="92"/>
    </row>
    <row r="24" spans="1:26" s="5" customFormat="1" x14ac:dyDescent="0.3">
      <c r="A24" s="188"/>
      <c r="B24" s="21">
        <f>SUM(B21)</f>
        <v>0</v>
      </c>
      <c r="C24" s="21"/>
      <c r="D24" s="21"/>
      <c r="E24" s="21"/>
      <c r="F24" s="61">
        <f t="shared" si="9"/>
        <v>0</v>
      </c>
      <c r="G24" s="75"/>
      <c r="H24" s="22"/>
      <c r="I24" s="23"/>
      <c r="J24" s="22"/>
      <c r="K24" s="61">
        <f t="shared" si="10"/>
        <v>0</v>
      </c>
      <c r="L24" s="64">
        <f t="shared" si="11"/>
        <v>0</v>
      </c>
      <c r="M24" s="53"/>
      <c r="N24" s="18"/>
      <c r="O24" s="18"/>
      <c r="P24" s="18"/>
      <c r="Q24" s="18"/>
      <c r="R24" s="18"/>
      <c r="S24" s="61"/>
      <c r="T24" s="53"/>
      <c r="U24" s="39"/>
      <c r="Z24" s="92"/>
    </row>
    <row r="25" spans="1:26" s="130" customFormat="1" x14ac:dyDescent="0.3">
      <c r="A25" s="45" t="s">
        <v>33</v>
      </c>
      <c r="B25" s="118">
        <f>+B21+B24+B22</f>
        <v>576.66999999999996</v>
      </c>
      <c r="C25" s="118">
        <f>+C21+C24</f>
        <v>0</v>
      </c>
      <c r="D25" s="118">
        <f>+D21+D24</f>
        <v>0</v>
      </c>
      <c r="E25" s="118">
        <f>+E21+E24</f>
        <v>0</v>
      </c>
      <c r="F25" s="119">
        <f>+F21+F24+F22</f>
        <v>576.66999999999996</v>
      </c>
      <c r="G25" s="120">
        <f>+G21+G24</f>
        <v>0</v>
      </c>
      <c r="H25" s="121">
        <f>+H21+H24</f>
        <v>0</v>
      </c>
      <c r="I25" s="122">
        <f>+I21+I24</f>
        <v>0</v>
      </c>
      <c r="J25" s="121">
        <f>+J21+J24</f>
        <v>0</v>
      </c>
      <c r="K25" s="119">
        <f>+K21+K24</f>
        <v>0</v>
      </c>
      <c r="L25" s="123">
        <f>+L21+L24+L22</f>
        <v>576.66999999999996</v>
      </c>
      <c r="M25" s="124"/>
      <c r="N25" s="125"/>
      <c r="O25" s="125"/>
      <c r="P25" s="125"/>
      <c r="Q25" s="125"/>
      <c r="R25" s="125"/>
      <c r="S25" s="127">
        <f>+S21+S24</f>
        <v>0</v>
      </c>
      <c r="T25" s="124"/>
      <c r="U25" s="145"/>
      <c r="Z25" s="131"/>
    </row>
    <row r="26" spans="1:26" s="130" customFormat="1" x14ac:dyDescent="0.3">
      <c r="A26" s="59" t="s">
        <v>39</v>
      </c>
      <c r="B26" s="143">
        <f>+B16+B20+B25</f>
        <v>576.66999999999996</v>
      </c>
      <c r="C26" s="143">
        <f t="shared" ref="C26:L26" si="12">+C16+C20+C25</f>
        <v>0</v>
      </c>
      <c r="D26" s="143">
        <f t="shared" si="12"/>
        <v>0</v>
      </c>
      <c r="E26" s="143">
        <f t="shared" si="12"/>
        <v>0</v>
      </c>
      <c r="F26" s="143">
        <f t="shared" si="12"/>
        <v>576.66999999999996</v>
      </c>
      <c r="G26" s="143">
        <f t="shared" si="12"/>
        <v>0</v>
      </c>
      <c r="H26" s="143">
        <f t="shared" si="12"/>
        <v>0</v>
      </c>
      <c r="I26" s="143">
        <f t="shared" si="12"/>
        <v>0</v>
      </c>
      <c r="J26" s="143">
        <f t="shared" si="12"/>
        <v>0</v>
      </c>
      <c r="K26" s="143">
        <f t="shared" si="12"/>
        <v>0</v>
      </c>
      <c r="L26" s="143">
        <f t="shared" si="12"/>
        <v>576.66999999999996</v>
      </c>
      <c r="M26" s="144"/>
      <c r="N26" s="144"/>
      <c r="O26" s="144"/>
      <c r="P26" s="144"/>
      <c r="Q26" s="144"/>
      <c r="R26" s="144"/>
      <c r="S26" s="143">
        <f>+S16+S20+S25</f>
        <v>0</v>
      </c>
      <c r="T26" s="144"/>
      <c r="U26" s="144"/>
      <c r="Z26" s="131"/>
    </row>
    <row r="27" spans="1:26" s="5" customFormat="1" ht="15" customHeight="1" x14ac:dyDescent="0.3">
      <c r="Z27" s="92"/>
    </row>
    <row r="28" spans="1:26" s="5" customFormat="1" ht="21" x14ac:dyDescent="0.4">
      <c r="B28" s="28"/>
      <c r="C28" s="28"/>
      <c r="D28" s="28"/>
      <c r="E28" s="29"/>
      <c r="F28" s="29"/>
      <c r="G28" s="29"/>
      <c r="H28" s="29"/>
      <c r="I28" s="29"/>
      <c r="J28" s="30"/>
      <c r="K28" s="30"/>
      <c r="L28" s="30"/>
      <c r="M28" s="30"/>
      <c r="N28" s="30"/>
      <c r="O28" s="30"/>
      <c r="P28" s="29"/>
      <c r="Q28" s="29"/>
      <c r="R28" s="29"/>
      <c r="S28" s="29"/>
      <c r="T28" s="30"/>
      <c r="Z28" s="92"/>
    </row>
    <row r="29" spans="1:26" s="5" customFormat="1" ht="21" x14ac:dyDescent="0.4">
      <c r="B29" s="28"/>
      <c r="C29" s="28"/>
      <c r="D29" s="28"/>
      <c r="E29" s="29"/>
      <c r="F29" s="29"/>
      <c r="G29" s="29"/>
      <c r="H29" s="29"/>
      <c r="I29" s="29"/>
      <c r="J29" s="30"/>
      <c r="K29" s="30"/>
      <c r="L29" s="30"/>
      <c r="M29" s="30"/>
      <c r="N29" s="30"/>
      <c r="O29" s="30"/>
      <c r="P29" s="29"/>
      <c r="Q29" s="29"/>
      <c r="R29" s="29"/>
      <c r="S29" s="29"/>
      <c r="T29" s="30"/>
      <c r="Z29" s="92"/>
    </row>
    <row r="30" spans="1:26" s="5" customFormat="1" ht="21" x14ac:dyDescent="0.4">
      <c r="B30" s="31"/>
      <c r="C30" s="31"/>
      <c r="D30" s="31"/>
      <c r="E30" s="32"/>
      <c r="F30" s="32"/>
      <c r="G30" s="31"/>
      <c r="H30" s="31"/>
      <c r="I30" s="31"/>
      <c r="J30" s="33"/>
      <c r="K30" s="33"/>
      <c r="L30" s="33"/>
      <c r="M30" s="30"/>
      <c r="N30" s="33"/>
      <c r="O30" s="33"/>
      <c r="P30" s="32"/>
      <c r="Q30" s="32"/>
      <c r="R30" s="32"/>
      <c r="S30" s="32"/>
      <c r="T30" s="33"/>
      <c r="Z30" s="92"/>
    </row>
    <row r="31" spans="1:26" ht="21" x14ac:dyDescent="0.4"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34"/>
      <c r="N31" s="197"/>
      <c r="O31" s="197"/>
      <c r="P31" s="197"/>
      <c r="Q31" s="197"/>
      <c r="R31" s="197"/>
      <c r="S31" s="197"/>
      <c r="T31" s="197"/>
    </row>
    <row r="32" spans="1:26" ht="21" x14ac:dyDescent="0.4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34"/>
      <c r="N32" s="195"/>
      <c r="O32" s="195"/>
      <c r="P32" s="195"/>
      <c r="Q32" s="195"/>
      <c r="R32" s="195"/>
      <c r="S32" s="195"/>
      <c r="T32" s="195"/>
    </row>
  </sheetData>
  <mergeCells count="35">
    <mergeCell ref="B31:F31"/>
    <mergeCell ref="G31:L31"/>
    <mergeCell ref="N31:T31"/>
    <mergeCell ref="B32:F32"/>
    <mergeCell ref="G32:L32"/>
    <mergeCell ref="N32:T32"/>
    <mergeCell ref="A13:A15"/>
    <mergeCell ref="A17:A19"/>
    <mergeCell ref="A21:A24"/>
    <mergeCell ref="L10:L12"/>
    <mergeCell ref="M10:S10"/>
    <mergeCell ref="T10:U11"/>
    <mergeCell ref="M11:M12"/>
    <mergeCell ref="N11:O11"/>
    <mergeCell ref="P11:P12"/>
    <mergeCell ref="Q11:Q12"/>
    <mergeCell ref="R11:R12"/>
    <mergeCell ref="S11:S12"/>
    <mergeCell ref="A6:C6"/>
    <mergeCell ref="D6:F6"/>
    <mergeCell ref="G6:H6"/>
    <mergeCell ref="I6:K6"/>
    <mergeCell ref="A10:A12"/>
    <mergeCell ref="B10:E11"/>
    <mergeCell ref="F10:F12"/>
    <mergeCell ref="G10:J11"/>
    <mergeCell ref="K10:K12"/>
    <mergeCell ref="A1:Q1"/>
    <mergeCell ref="R1:S1"/>
    <mergeCell ref="A3:U3"/>
    <mergeCell ref="A5:C5"/>
    <mergeCell ref="D5:F5"/>
    <mergeCell ref="G5:H5"/>
    <mergeCell ref="I5:K5"/>
    <mergeCell ref="L5:M5"/>
  </mergeCells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opLeftCell="A4" zoomScale="80" zoomScaleNormal="80" workbookViewId="0">
      <pane xSplit="3" ySplit="9" topLeftCell="D13" activePane="bottomRight" state="frozen"/>
      <selection activeCell="A4" sqref="A4"/>
      <selection pane="topRight" activeCell="D4" sqref="D4"/>
      <selection pane="bottomLeft" activeCell="A13" sqref="A13"/>
      <selection pane="bottomRight" activeCell="A42" sqref="A42:XFD75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2" customWidth="1"/>
    <col min="15" max="15" width="11.33203125" style="2" customWidth="1"/>
    <col min="16" max="16" width="14.33203125" style="2" customWidth="1"/>
    <col min="17" max="17" width="14.5546875" style="2" customWidth="1"/>
    <col min="18" max="18" width="14.6640625" style="2" customWidth="1"/>
    <col min="19" max="19" width="12.33203125" style="2" customWidth="1"/>
    <col min="20" max="20" width="11.44140625" style="2" customWidth="1"/>
    <col min="21" max="21" width="10.88671875" style="2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8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8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S2" s="3"/>
      <c r="T2" s="3"/>
    </row>
    <row r="3" spans="1:28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8" ht="9.75" customHeight="1" x14ac:dyDescent="0.3">
      <c r="S4" s="35"/>
      <c r="T4" s="35"/>
    </row>
    <row r="5" spans="1:28" s="5" customFormat="1" ht="21" x14ac:dyDescent="0.4">
      <c r="A5" s="189" t="s">
        <v>0</v>
      </c>
      <c r="B5" s="189"/>
      <c r="C5" s="189"/>
      <c r="D5" s="202" t="s">
        <v>107</v>
      </c>
      <c r="E5" s="202"/>
      <c r="F5" s="202"/>
      <c r="G5" s="179" t="s">
        <v>1</v>
      </c>
      <c r="H5" s="179"/>
      <c r="I5" s="199">
        <v>0</v>
      </c>
      <c r="J5" s="199"/>
      <c r="K5" s="199"/>
      <c r="L5" s="185"/>
      <c r="M5" s="185"/>
      <c r="N5" s="4"/>
      <c r="O5" s="4"/>
      <c r="P5" s="4"/>
      <c r="Q5" s="4"/>
      <c r="R5" s="4"/>
      <c r="S5" s="4"/>
      <c r="T5" s="4"/>
      <c r="U5" s="4"/>
      <c r="Z5" s="92"/>
    </row>
    <row r="6" spans="1:28" s="5" customFormat="1" ht="21" x14ac:dyDescent="0.4">
      <c r="A6" s="181" t="s">
        <v>2</v>
      </c>
      <c r="B6" s="181"/>
      <c r="C6" s="181"/>
      <c r="D6" s="200" t="s">
        <v>106</v>
      </c>
      <c r="E6" s="200"/>
      <c r="F6" s="200"/>
      <c r="G6" s="183" t="s">
        <v>3</v>
      </c>
      <c r="H6" s="183"/>
      <c r="I6" s="201">
        <v>328.8</v>
      </c>
      <c r="J6" s="201"/>
      <c r="K6" s="201"/>
      <c r="L6" s="6"/>
      <c r="M6" s="4"/>
      <c r="N6" s="4"/>
      <c r="O6" s="4"/>
      <c r="P6" s="4"/>
      <c r="Q6" s="4"/>
      <c r="R6" s="4"/>
      <c r="S6" s="4"/>
      <c r="T6" s="4"/>
      <c r="U6" s="4"/>
      <c r="Z6" s="92"/>
    </row>
    <row r="7" spans="1:28" s="5" customFormat="1" ht="12" customHeight="1" x14ac:dyDescent="0.4">
      <c r="A7" s="95"/>
      <c r="B7" s="95"/>
      <c r="C7" s="95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Z7" s="92"/>
    </row>
    <row r="8" spans="1:28" s="5" customFormat="1" ht="10.5" customHeight="1" x14ac:dyDescent="0.4">
      <c r="A8" s="95"/>
      <c r="B8" s="95"/>
      <c r="C8" s="95"/>
      <c r="D8" s="6"/>
      <c r="E8" s="6"/>
      <c r="F8" s="6"/>
      <c r="G8" s="6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Z8" s="92"/>
    </row>
    <row r="9" spans="1:28" x14ac:dyDescent="0.3">
      <c r="A9" s="8"/>
      <c r="B9" s="9"/>
      <c r="C9" s="9"/>
      <c r="D9" s="10" t="s">
        <v>4</v>
      </c>
      <c r="E9" s="9"/>
      <c r="F9" s="10" t="s">
        <v>5</v>
      </c>
      <c r="G9" s="11" t="s">
        <v>6</v>
      </c>
      <c r="H9" s="11"/>
      <c r="I9" s="12"/>
      <c r="J9" s="11"/>
      <c r="K9" s="10" t="s">
        <v>7</v>
      </c>
      <c r="L9" s="13" t="s">
        <v>8</v>
      </c>
      <c r="M9" s="9"/>
      <c r="N9" s="9"/>
      <c r="O9" s="14"/>
      <c r="P9" s="10" t="s">
        <v>9</v>
      </c>
      <c r="Q9" s="10"/>
      <c r="R9" s="10"/>
      <c r="S9" s="9"/>
      <c r="T9" s="10" t="s">
        <v>10</v>
      </c>
      <c r="U9" s="15"/>
    </row>
    <row r="10" spans="1:28" x14ac:dyDescent="0.3">
      <c r="A10" s="193" t="s">
        <v>41</v>
      </c>
      <c r="B10" s="194" t="s">
        <v>11</v>
      </c>
      <c r="C10" s="194"/>
      <c r="D10" s="194"/>
      <c r="E10" s="194"/>
      <c r="F10" s="194" t="s">
        <v>12</v>
      </c>
      <c r="G10" s="194" t="s">
        <v>13</v>
      </c>
      <c r="H10" s="194"/>
      <c r="I10" s="194"/>
      <c r="J10" s="194"/>
      <c r="K10" s="194" t="s">
        <v>14</v>
      </c>
      <c r="L10" s="196" t="s">
        <v>15</v>
      </c>
      <c r="M10" s="194" t="s">
        <v>16</v>
      </c>
      <c r="N10" s="194"/>
      <c r="O10" s="194"/>
      <c r="P10" s="194"/>
      <c r="Q10" s="194"/>
      <c r="R10" s="194"/>
      <c r="S10" s="194"/>
      <c r="T10" s="194" t="s">
        <v>17</v>
      </c>
      <c r="U10" s="194"/>
    </row>
    <row r="11" spans="1:28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6"/>
      <c r="M11" s="194" t="s">
        <v>18</v>
      </c>
      <c r="N11" s="194" t="s">
        <v>19</v>
      </c>
      <c r="O11" s="194"/>
      <c r="P11" s="194" t="s">
        <v>20</v>
      </c>
      <c r="Q11" s="194" t="s">
        <v>21</v>
      </c>
      <c r="R11" s="194" t="s">
        <v>22</v>
      </c>
      <c r="S11" s="194" t="s">
        <v>23</v>
      </c>
      <c r="T11" s="194"/>
      <c r="U11" s="194"/>
    </row>
    <row r="12" spans="1:28" ht="24" x14ac:dyDescent="0.3">
      <c r="A12" s="193"/>
      <c r="B12" s="96" t="s">
        <v>24</v>
      </c>
      <c r="C12" s="96" t="s">
        <v>25</v>
      </c>
      <c r="D12" s="96" t="s">
        <v>26</v>
      </c>
      <c r="E12" s="96" t="s">
        <v>27</v>
      </c>
      <c r="F12" s="194"/>
      <c r="G12" s="96" t="s">
        <v>24</v>
      </c>
      <c r="H12" s="96" t="s">
        <v>25</v>
      </c>
      <c r="I12" s="96" t="s">
        <v>26</v>
      </c>
      <c r="J12" s="96" t="s">
        <v>27</v>
      </c>
      <c r="K12" s="194"/>
      <c r="L12" s="196"/>
      <c r="M12" s="194"/>
      <c r="N12" s="96" t="s">
        <v>28</v>
      </c>
      <c r="O12" s="96" t="s">
        <v>29</v>
      </c>
      <c r="P12" s="194"/>
      <c r="Q12" s="194"/>
      <c r="R12" s="194"/>
      <c r="S12" s="194"/>
      <c r="T12" s="97" t="s">
        <v>30</v>
      </c>
      <c r="U12" s="96" t="s">
        <v>31</v>
      </c>
    </row>
    <row r="13" spans="1:28" s="5" customFormat="1" x14ac:dyDescent="0.3">
      <c r="A13" s="186" t="s">
        <v>32</v>
      </c>
      <c r="B13" s="48"/>
      <c r="C13" s="48"/>
      <c r="D13" s="48"/>
      <c r="E13" s="48"/>
      <c r="F13" s="60">
        <f t="shared" ref="F13:F15" si="0">+B13+C13+D13+E13</f>
        <v>0</v>
      </c>
      <c r="G13" s="68">
        <v>0</v>
      </c>
      <c r="H13" s="47">
        <v>0</v>
      </c>
      <c r="I13" s="48">
        <v>0</v>
      </c>
      <c r="J13" s="47"/>
      <c r="K13" s="69">
        <f t="shared" ref="K13:K15" si="1">SUM(G13:J13)</f>
        <v>0</v>
      </c>
      <c r="L13" s="63">
        <f t="shared" ref="L13:L15" si="2">F13-K13</f>
        <v>0</v>
      </c>
      <c r="M13" s="82"/>
      <c r="N13" s="49"/>
      <c r="O13" s="49"/>
      <c r="P13" s="83"/>
      <c r="Q13" s="83"/>
      <c r="R13" s="49"/>
      <c r="S13" s="60"/>
      <c r="T13" s="82"/>
      <c r="U13" s="50"/>
      <c r="Z13" s="92"/>
    </row>
    <row r="14" spans="1:28" s="5" customFormat="1" x14ac:dyDescent="0.3">
      <c r="A14" s="187"/>
      <c r="B14" s="16"/>
      <c r="C14" s="16"/>
      <c r="D14" s="16"/>
      <c r="E14" s="16"/>
      <c r="F14" s="61">
        <f t="shared" si="0"/>
        <v>0</v>
      </c>
      <c r="G14" s="70"/>
      <c r="H14" s="17"/>
      <c r="I14" s="16"/>
      <c r="J14" s="17"/>
      <c r="K14" s="71">
        <f t="shared" si="1"/>
        <v>0</v>
      </c>
      <c r="L14" s="64">
        <f t="shared" si="2"/>
        <v>0</v>
      </c>
      <c r="M14" s="53"/>
      <c r="N14" s="18"/>
      <c r="O14" s="18"/>
      <c r="P14" s="18"/>
      <c r="Q14" s="18"/>
      <c r="R14" s="18"/>
      <c r="S14" s="61"/>
      <c r="T14" s="53"/>
      <c r="U14" s="39"/>
      <c r="Z14" s="92"/>
      <c r="AA14" s="93"/>
      <c r="AB14" s="93"/>
    </row>
    <row r="15" spans="1:28" s="5" customFormat="1" x14ac:dyDescent="0.3">
      <c r="A15" s="188"/>
      <c r="B15" s="16"/>
      <c r="C15" s="16"/>
      <c r="D15" s="16"/>
      <c r="E15" s="16"/>
      <c r="F15" s="61">
        <f t="shared" si="0"/>
        <v>0</v>
      </c>
      <c r="G15" s="70"/>
      <c r="H15" s="17"/>
      <c r="I15" s="16"/>
      <c r="J15" s="17"/>
      <c r="K15" s="71">
        <f t="shared" si="1"/>
        <v>0</v>
      </c>
      <c r="L15" s="64">
        <f t="shared" si="2"/>
        <v>0</v>
      </c>
      <c r="M15" s="53"/>
      <c r="N15" s="18"/>
      <c r="O15" s="18"/>
      <c r="P15" s="18"/>
      <c r="Q15" s="18"/>
      <c r="R15" s="18"/>
      <c r="S15" s="61"/>
      <c r="T15" s="53"/>
      <c r="U15" s="39"/>
      <c r="Z15" s="92"/>
    </row>
    <row r="16" spans="1:28" s="5" customFormat="1" x14ac:dyDescent="0.3">
      <c r="A16" s="45" t="s">
        <v>33</v>
      </c>
      <c r="B16" s="20">
        <f t="shared" ref="B16:L16" si="3">+B13+B15</f>
        <v>0</v>
      </c>
      <c r="C16" s="20">
        <f t="shared" si="3"/>
        <v>0</v>
      </c>
      <c r="D16" s="20">
        <f t="shared" si="3"/>
        <v>0</v>
      </c>
      <c r="E16" s="20">
        <f t="shared" si="3"/>
        <v>0</v>
      </c>
      <c r="F16" s="73">
        <f t="shared" si="3"/>
        <v>0</v>
      </c>
      <c r="G16" s="72">
        <f t="shared" si="3"/>
        <v>0</v>
      </c>
      <c r="H16" s="19">
        <f t="shared" si="3"/>
        <v>0</v>
      </c>
      <c r="I16" s="20">
        <f t="shared" si="3"/>
        <v>0</v>
      </c>
      <c r="J16" s="19">
        <f t="shared" si="3"/>
        <v>0</v>
      </c>
      <c r="K16" s="73">
        <f t="shared" si="3"/>
        <v>0</v>
      </c>
      <c r="L16" s="65">
        <f t="shared" si="3"/>
        <v>0</v>
      </c>
      <c r="M16" s="56"/>
      <c r="N16" s="43"/>
      <c r="O16" s="43"/>
      <c r="P16" s="43"/>
      <c r="Q16" s="43"/>
      <c r="R16" s="43"/>
      <c r="S16" s="62">
        <f>+S13+S15</f>
        <v>0</v>
      </c>
      <c r="T16" s="54"/>
      <c r="U16" s="40"/>
      <c r="Z16" s="92"/>
    </row>
    <row r="17" spans="1:26" s="5" customFormat="1" x14ac:dyDescent="0.3">
      <c r="A17" s="186" t="s">
        <v>34</v>
      </c>
      <c r="B17" s="46"/>
      <c r="C17" s="46"/>
      <c r="D17" s="46"/>
      <c r="E17" s="46"/>
      <c r="F17" s="60">
        <f t="shared" ref="F17:F19" si="4">+B17+C17+D17+E17</f>
        <v>0</v>
      </c>
      <c r="G17" s="68"/>
      <c r="H17" s="47"/>
      <c r="I17" s="48"/>
      <c r="J17" s="47"/>
      <c r="K17" s="60">
        <f t="shared" ref="K17:K19" si="5">SUM(G17:J17)</f>
        <v>0</v>
      </c>
      <c r="L17" s="66">
        <f t="shared" ref="L17:L19" si="6">F17-K17</f>
        <v>0</v>
      </c>
      <c r="M17" s="52"/>
      <c r="N17" s="49"/>
      <c r="O17" s="49"/>
      <c r="P17" s="49"/>
      <c r="Q17" s="49"/>
      <c r="R17" s="49"/>
      <c r="S17" s="57"/>
      <c r="T17" s="52"/>
      <c r="U17" s="50"/>
      <c r="Z17" s="92"/>
    </row>
    <row r="18" spans="1:26" s="5" customFormat="1" x14ac:dyDescent="0.3">
      <c r="A18" s="187"/>
      <c r="B18" s="21"/>
      <c r="C18" s="21"/>
      <c r="D18" s="21"/>
      <c r="E18" s="21"/>
      <c r="F18" s="61">
        <f t="shared" si="4"/>
        <v>0</v>
      </c>
      <c r="G18" s="70"/>
      <c r="H18" s="17"/>
      <c r="I18" s="16"/>
      <c r="J18" s="17"/>
      <c r="K18" s="61">
        <f t="shared" si="5"/>
        <v>0</v>
      </c>
      <c r="L18" s="64">
        <f t="shared" si="6"/>
        <v>0</v>
      </c>
      <c r="M18" s="53"/>
      <c r="N18" s="18"/>
      <c r="O18" s="18"/>
      <c r="P18" s="18"/>
      <c r="Q18" s="18"/>
      <c r="R18" s="18"/>
      <c r="S18" s="51"/>
      <c r="T18" s="53"/>
      <c r="U18" s="39"/>
      <c r="Z18" s="92"/>
    </row>
    <row r="19" spans="1:26" s="5" customFormat="1" x14ac:dyDescent="0.3">
      <c r="A19" s="188"/>
      <c r="B19" s="21"/>
      <c r="C19" s="21"/>
      <c r="D19" s="21"/>
      <c r="E19" s="21"/>
      <c r="F19" s="61">
        <f t="shared" si="4"/>
        <v>0</v>
      </c>
      <c r="G19" s="70"/>
      <c r="H19" s="17"/>
      <c r="I19" s="16"/>
      <c r="J19" s="17"/>
      <c r="K19" s="61">
        <f t="shared" si="5"/>
        <v>0</v>
      </c>
      <c r="L19" s="64">
        <f t="shared" si="6"/>
        <v>0</v>
      </c>
      <c r="M19" s="53"/>
      <c r="N19" s="18"/>
      <c r="O19" s="18"/>
      <c r="P19" s="18"/>
      <c r="Q19" s="18"/>
      <c r="R19" s="18"/>
      <c r="S19" s="51"/>
      <c r="T19" s="53"/>
      <c r="U19" s="39"/>
      <c r="Z19" s="92"/>
    </row>
    <row r="20" spans="1:26" s="5" customFormat="1" x14ac:dyDescent="0.3">
      <c r="A20" s="41" t="s">
        <v>33</v>
      </c>
      <c r="B20" s="42">
        <f t="shared" ref="B20:L20" si="7">+B17+B19</f>
        <v>0</v>
      </c>
      <c r="C20" s="42">
        <f t="shared" si="7"/>
        <v>0</v>
      </c>
      <c r="D20" s="42">
        <f t="shared" si="7"/>
        <v>0</v>
      </c>
      <c r="E20" s="42">
        <f t="shared" si="7"/>
        <v>0</v>
      </c>
      <c r="F20" s="80">
        <f t="shared" si="7"/>
        <v>0</v>
      </c>
      <c r="G20" s="72">
        <f t="shared" si="7"/>
        <v>0</v>
      </c>
      <c r="H20" s="19">
        <f t="shared" si="7"/>
        <v>0</v>
      </c>
      <c r="I20" s="20">
        <f t="shared" si="7"/>
        <v>0</v>
      </c>
      <c r="J20" s="19">
        <f t="shared" si="7"/>
        <v>0</v>
      </c>
      <c r="K20" s="73">
        <f t="shared" si="7"/>
        <v>0</v>
      </c>
      <c r="L20" s="65">
        <f t="shared" si="7"/>
        <v>0</v>
      </c>
      <c r="M20" s="56"/>
      <c r="N20" s="43"/>
      <c r="O20" s="43"/>
      <c r="P20" s="43"/>
      <c r="Q20" s="43"/>
      <c r="R20" s="43"/>
      <c r="S20" s="58">
        <f>+S17+S19</f>
        <v>0</v>
      </c>
      <c r="T20" s="56"/>
      <c r="U20" s="44"/>
      <c r="Z20" s="92"/>
    </row>
    <row r="21" spans="1:26" s="5" customFormat="1" x14ac:dyDescent="0.3">
      <c r="A21" s="187" t="s">
        <v>35</v>
      </c>
      <c r="B21" s="27">
        <f t="shared" ref="B21" si="8">SUM(B20)</f>
        <v>0</v>
      </c>
      <c r="C21" s="27"/>
      <c r="D21" s="27"/>
      <c r="E21" s="27"/>
      <c r="F21" s="74">
        <f t="shared" ref="F21:F24" si="9">+B21+C21+D21+E21</f>
        <v>0</v>
      </c>
      <c r="G21" s="68"/>
      <c r="H21" s="47"/>
      <c r="I21" s="48"/>
      <c r="J21" s="47"/>
      <c r="K21" s="60">
        <f t="shared" ref="K21:K24" si="10">SUM(G21:J21)</f>
        <v>0</v>
      </c>
      <c r="L21" s="67">
        <f t="shared" ref="L21:L24" si="11">F21-K21</f>
        <v>0</v>
      </c>
      <c r="M21" s="52"/>
      <c r="N21" s="49"/>
      <c r="O21" s="49"/>
      <c r="P21" s="49"/>
      <c r="Q21" s="49"/>
      <c r="R21" s="49"/>
      <c r="S21" s="60"/>
      <c r="T21" s="55"/>
      <c r="U21" s="38"/>
      <c r="Z21" s="92"/>
    </row>
    <row r="22" spans="1:26" s="5" customFormat="1" x14ac:dyDescent="0.3">
      <c r="A22" s="187"/>
      <c r="B22" s="21">
        <v>328.8</v>
      </c>
      <c r="C22" s="21"/>
      <c r="D22" s="21"/>
      <c r="E22" s="21"/>
      <c r="F22" s="61">
        <f t="shared" si="9"/>
        <v>328.8</v>
      </c>
      <c r="G22" s="75"/>
      <c r="H22" s="22"/>
      <c r="I22" s="23"/>
      <c r="J22" s="22"/>
      <c r="K22" s="61">
        <f t="shared" si="10"/>
        <v>0</v>
      </c>
      <c r="L22" s="64">
        <f t="shared" si="11"/>
        <v>328.8</v>
      </c>
      <c r="M22" s="53"/>
      <c r="N22" s="18"/>
      <c r="O22" s="18"/>
      <c r="P22" s="18"/>
      <c r="Q22" s="18"/>
      <c r="R22" s="18"/>
      <c r="S22" s="61"/>
      <c r="T22" s="53"/>
      <c r="U22" s="39"/>
      <c r="Z22" s="92"/>
    </row>
    <row r="23" spans="1:26" s="5" customFormat="1" x14ac:dyDescent="0.3">
      <c r="A23" s="187"/>
      <c r="B23" s="21"/>
      <c r="C23" s="21"/>
      <c r="D23" s="21"/>
      <c r="E23" s="21"/>
      <c r="F23" s="61">
        <f t="shared" si="9"/>
        <v>0</v>
      </c>
      <c r="G23" s="75"/>
      <c r="H23" s="22"/>
      <c r="I23" s="23"/>
      <c r="J23" s="22"/>
      <c r="K23" s="61">
        <f t="shared" si="10"/>
        <v>0</v>
      </c>
      <c r="L23" s="64">
        <f t="shared" si="11"/>
        <v>0</v>
      </c>
      <c r="M23" s="53"/>
      <c r="N23" s="18"/>
      <c r="O23" s="18"/>
      <c r="P23" s="18"/>
      <c r="Q23" s="18"/>
      <c r="R23" s="18"/>
      <c r="S23" s="61"/>
      <c r="T23" s="53"/>
      <c r="U23" s="39"/>
      <c r="Z23" s="92"/>
    </row>
    <row r="24" spans="1:26" s="5" customFormat="1" x14ac:dyDescent="0.3">
      <c r="A24" s="188"/>
      <c r="B24" s="21">
        <f>SUM(B21)</f>
        <v>0</v>
      </c>
      <c r="C24" s="21"/>
      <c r="D24" s="21"/>
      <c r="E24" s="21"/>
      <c r="F24" s="61">
        <f t="shared" si="9"/>
        <v>0</v>
      </c>
      <c r="G24" s="75"/>
      <c r="H24" s="22"/>
      <c r="I24" s="23"/>
      <c r="J24" s="22"/>
      <c r="K24" s="61">
        <f t="shared" si="10"/>
        <v>0</v>
      </c>
      <c r="L24" s="64">
        <f t="shared" si="11"/>
        <v>0</v>
      </c>
      <c r="M24" s="53"/>
      <c r="N24" s="18"/>
      <c r="O24" s="18"/>
      <c r="P24" s="18"/>
      <c r="Q24" s="18"/>
      <c r="R24" s="18"/>
      <c r="S24" s="61"/>
      <c r="T24" s="53"/>
      <c r="U24" s="39"/>
      <c r="Z24" s="92"/>
    </row>
    <row r="25" spans="1:26" s="130" customFormat="1" x14ac:dyDescent="0.3">
      <c r="A25" s="45" t="s">
        <v>33</v>
      </c>
      <c r="B25" s="118">
        <f>+B21+B24+B22</f>
        <v>328.8</v>
      </c>
      <c r="C25" s="118">
        <f>+C21+C24</f>
        <v>0</v>
      </c>
      <c r="D25" s="118">
        <f>+D21+D24</f>
        <v>0</v>
      </c>
      <c r="E25" s="118">
        <f>+E21+E24</f>
        <v>0</v>
      </c>
      <c r="F25" s="119">
        <f>+F21+F24+F22</f>
        <v>328.8</v>
      </c>
      <c r="G25" s="120">
        <f>+G21+G24</f>
        <v>0</v>
      </c>
      <c r="H25" s="121">
        <f>+H21+H24</f>
        <v>0</v>
      </c>
      <c r="I25" s="122">
        <f>+I21+I24</f>
        <v>0</v>
      </c>
      <c r="J25" s="121">
        <f>+J21+J24</f>
        <v>0</v>
      </c>
      <c r="K25" s="119">
        <f>+K21+K24</f>
        <v>0</v>
      </c>
      <c r="L25" s="123">
        <f>+L21+L24+L22</f>
        <v>328.8</v>
      </c>
      <c r="M25" s="124"/>
      <c r="N25" s="125"/>
      <c r="O25" s="125"/>
      <c r="P25" s="125"/>
      <c r="Q25" s="125"/>
      <c r="R25" s="125"/>
      <c r="S25" s="127">
        <f>+S21+S24</f>
        <v>0</v>
      </c>
      <c r="T25" s="124"/>
      <c r="U25" s="145"/>
      <c r="Z25" s="131"/>
    </row>
    <row r="26" spans="1:26" s="130" customFormat="1" x14ac:dyDescent="0.3">
      <c r="A26" s="59" t="s">
        <v>39</v>
      </c>
      <c r="B26" s="143">
        <f>+B16+B20+B25</f>
        <v>328.8</v>
      </c>
      <c r="C26" s="143">
        <f t="shared" ref="C26:L26" si="12">+C16+C20+C25</f>
        <v>0</v>
      </c>
      <c r="D26" s="143">
        <f t="shared" si="12"/>
        <v>0</v>
      </c>
      <c r="E26" s="143">
        <f t="shared" si="12"/>
        <v>0</v>
      </c>
      <c r="F26" s="143">
        <f t="shared" si="12"/>
        <v>328.8</v>
      </c>
      <c r="G26" s="143">
        <f t="shared" si="12"/>
        <v>0</v>
      </c>
      <c r="H26" s="143">
        <f t="shared" si="12"/>
        <v>0</v>
      </c>
      <c r="I26" s="143">
        <f t="shared" si="12"/>
        <v>0</v>
      </c>
      <c r="J26" s="143">
        <f t="shared" si="12"/>
        <v>0</v>
      </c>
      <c r="K26" s="143">
        <f t="shared" si="12"/>
        <v>0</v>
      </c>
      <c r="L26" s="143">
        <f t="shared" si="12"/>
        <v>328.8</v>
      </c>
      <c r="M26" s="144"/>
      <c r="N26" s="144"/>
      <c r="O26" s="144"/>
      <c r="P26" s="144"/>
      <c r="Q26" s="144"/>
      <c r="R26" s="144"/>
      <c r="S26" s="143">
        <f>+S16+S20+S25</f>
        <v>0</v>
      </c>
      <c r="T26" s="144"/>
      <c r="U26" s="144"/>
      <c r="Z26" s="131"/>
    </row>
    <row r="27" spans="1:26" s="5" customFormat="1" ht="15" customHeight="1" x14ac:dyDescent="0.3">
      <c r="Z27" s="92"/>
    </row>
    <row r="28" spans="1:26" s="5" customFormat="1" ht="21" x14ac:dyDescent="0.4">
      <c r="B28" s="28"/>
      <c r="C28" s="28"/>
      <c r="D28" s="28"/>
      <c r="E28" s="29"/>
      <c r="F28" s="29"/>
      <c r="G28" s="29"/>
      <c r="H28" s="29"/>
      <c r="I28" s="29"/>
      <c r="J28" s="30"/>
      <c r="K28" s="30"/>
      <c r="L28" s="30"/>
      <c r="M28" s="30"/>
      <c r="N28" s="30"/>
      <c r="O28" s="30"/>
      <c r="P28" s="29"/>
      <c r="Q28" s="29"/>
      <c r="R28" s="29"/>
      <c r="S28" s="29"/>
      <c r="T28" s="30"/>
      <c r="Z28" s="92"/>
    </row>
    <row r="29" spans="1:26" s="5" customFormat="1" ht="21" x14ac:dyDescent="0.4">
      <c r="B29" s="28"/>
      <c r="C29" s="28"/>
      <c r="D29" s="28"/>
      <c r="E29" s="29"/>
      <c r="F29" s="29"/>
      <c r="G29" s="29"/>
      <c r="H29" s="29"/>
      <c r="I29" s="29"/>
      <c r="J29" s="30"/>
      <c r="K29" s="30"/>
      <c r="L29" s="30"/>
      <c r="M29" s="30"/>
      <c r="N29" s="30"/>
      <c r="O29" s="30"/>
      <c r="P29" s="29"/>
      <c r="Q29" s="29"/>
      <c r="R29" s="29"/>
      <c r="S29" s="29"/>
      <c r="T29" s="30"/>
      <c r="Z29" s="92"/>
    </row>
    <row r="30" spans="1:26" s="5" customFormat="1" ht="21" x14ac:dyDescent="0.4">
      <c r="B30" s="31"/>
      <c r="C30" s="31"/>
      <c r="D30" s="31"/>
      <c r="E30" s="32"/>
      <c r="F30" s="32"/>
      <c r="G30" s="31"/>
      <c r="H30" s="31"/>
      <c r="I30" s="31"/>
      <c r="J30" s="33"/>
      <c r="K30" s="33"/>
      <c r="L30" s="33"/>
      <c r="M30" s="30"/>
      <c r="N30" s="33"/>
      <c r="O30" s="33"/>
      <c r="P30" s="32"/>
      <c r="Q30" s="32"/>
      <c r="R30" s="32"/>
      <c r="S30" s="32"/>
      <c r="T30" s="33"/>
      <c r="Z30" s="92"/>
    </row>
    <row r="31" spans="1:26" ht="21" x14ac:dyDescent="0.4"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34"/>
      <c r="N31" s="197"/>
      <c r="O31" s="197"/>
      <c r="P31" s="197"/>
      <c r="Q31" s="197"/>
      <c r="R31" s="197"/>
      <c r="S31" s="197"/>
      <c r="T31" s="197"/>
    </row>
    <row r="32" spans="1:26" ht="21" x14ac:dyDescent="0.4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34"/>
      <c r="N32" s="195"/>
      <c r="O32" s="195"/>
      <c r="P32" s="195"/>
      <c r="Q32" s="195"/>
      <c r="R32" s="195"/>
      <c r="S32" s="195"/>
      <c r="T32" s="195"/>
    </row>
  </sheetData>
  <mergeCells count="35">
    <mergeCell ref="B31:F31"/>
    <mergeCell ref="G31:L31"/>
    <mergeCell ref="N31:T31"/>
    <mergeCell ref="B32:F32"/>
    <mergeCell ref="G32:L32"/>
    <mergeCell ref="N32:T32"/>
    <mergeCell ref="A13:A15"/>
    <mergeCell ref="A17:A19"/>
    <mergeCell ref="A21:A24"/>
    <mergeCell ref="L10:L12"/>
    <mergeCell ref="M10:S10"/>
    <mergeCell ref="T10:U11"/>
    <mergeCell ref="M11:M12"/>
    <mergeCell ref="N11:O11"/>
    <mergeCell ref="P11:P12"/>
    <mergeCell ref="Q11:Q12"/>
    <mergeCell ref="R11:R12"/>
    <mergeCell ref="S11:S12"/>
    <mergeCell ref="A6:C6"/>
    <mergeCell ref="D6:F6"/>
    <mergeCell ref="G6:H6"/>
    <mergeCell ref="I6:K6"/>
    <mergeCell ref="A10:A12"/>
    <mergeCell ref="B10:E11"/>
    <mergeCell ref="F10:F12"/>
    <mergeCell ref="G10:J11"/>
    <mergeCell ref="K10:K12"/>
    <mergeCell ref="A1:Q1"/>
    <mergeCell ref="R1:S1"/>
    <mergeCell ref="A3:U3"/>
    <mergeCell ref="A5:C5"/>
    <mergeCell ref="D5:F5"/>
    <mergeCell ref="G5:H5"/>
    <mergeCell ref="I5:K5"/>
    <mergeCell ref="L5:M5"/>
  </mergeCells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opLeftCell="A4" zoomScale="80" zoomScaleNormal="80" workbookViewId="0">
      <pane xSplit="3" ySplit="9" topLeftCell="D13" activePane="bottomRight" state="frozen"/>
      <selection activeCell="A4" sqref="A4"/>
      <selection pane="topRight" activeCell="D4" sqref="D4"/>
      <selection pane="bottomLeft" activeCell="A13" sqref="A13"/>
      <selection pane="bottomRight" activeCell="A44" sqref="A44:XFD61"/>
    </sheetView>
  </sheetViews>
  <sheetFormatPr baseColWidth="10" defaultColWidth="0" defaultRowHeight="14.4" x14ac:dyDescent="0.3"/>
  <cols>
    <col min="1" max="6" width="15.44140625" style="2" customWidth="1"/>
    <col min="7" max="7" width="13.44140625" style="2" customWidth="1"/>
    <col min="8" max="8" width="15.44140625" style="2" customWidth="1"/>
    <col min="9" max="9" width="13.44140625" style="2" customWidth="1"/>
    <col min="10" max="10" width="11.6640625" style="2" customWidth="1"/>
    <col min="11" max="11" width="15.44140625" style="2" customWidth="1"/>
    <col min="12" max="12" width="16.33203125" style="2" customWidth="1"/>
    <col min="13" max="13" width="13.33203125" style="2" customWidth="1"/>
    <col min="14" max="14" width="9.44140625" style="2" customWidth="1"/>
    <col min="15" max="15" width="11.33203125" style="2" customWidth="1"/>
    <col min="16" max="16" width="14.33203125" style="2" customWidth="1"/>
    <col min="17" max="17" width="14.5546875" style="2" customWidth="1"/>
    <col min="18" max="18" width="14.6640625" style="2" customWidth="1"/>
    <col min="19" max="19" width="12.33203125" style="2" customWidth="1"/>
    <col min="20" max="20" width="11.44140625" style="2" customWidth="1"/>
    <col min="21" max="21" width="10.88671875" style="2" customWidth="1"/>
    <col min="22" max="22" width="3.5546875" style="2" customWidth="1"/>
    <col min="23" max="23" width="1.33203125" style="2" customWidth="1"/>
    <col min="24" max="24" width="0.5546875" style="2" customWidth="1"/>
    <col min="25" max="25" width="1" style="2" customWidth="1"/>
    <col min="26" max="26" width="12.44140625" style="91" customWidth="1"/>
    <col min="27" max="27" width="7.5546875" style="2" customWidth="1"/>
    <col min="28" max="4594" width="5" style="2" customWidth="1"/>
    <col min="4595" max="4595" width="13" style="2" customWidth="1"/>
    <col min="4596" max="4596" width="17.109375" style="2" customWidth="1"/>
    <col min="4597" max="4843" width="0" style="2" hidden="1"/>
    <col min="4844" max="4844" width="19.33203125" style="2" customWidth="1"/>
    <col min="4845" max="4845" width="18.109375" style="2" customWidth="1"/>
    <col min="4846" max="4846" width="16.5546875" style="2" customWidth="1"/>
    <col min="4847" max="4847" width="13.33203125" style="2" customWidth="1"/>
    <col min="4848" max="4848" width="18" style="2" customWidth="1"/>
    <col min="4849" max="4849" width="17.33203125" style="2" customWidth="1"/>
    <col min="4850" max="4850" width="15.5546875" style="2" customWidth="1"/>
    <col min="4851" max="4851" width="13" style="2" customWidth="1"/>
    <col min="4852" max="4852" width="17.109375" style="2" customWidth="1"/>
    <col min="4853" max="5099" width="0" style="2" hidden="1"/>
    <col min="5100" max="5100" width="19.33203125" style="2" customWidth="1"/>
    <col min="5101" max="5101" width="18.109375" style="2" customWidth="1"/>
    <col min="5102" max="5102" width="16.5546875" style="2" customWidth="1"/>
    <col min="5103" max="5103" width="13.33203125" style="2" customWidth="1"/>
    <col min="5104" max="5104" width="18" style="2" customWidth="1"/>
    <col min="5105" max="5105" width="17.33203125" style="2" customWidth="1"/>
    <col min="5106" max="5106" width="15.5546875" style="2" customWidth="1"/>
    <col min="5107" max="5107" width="13" style="2" customWidth="1"/>
    <col min="5108" max="5108" width="17.109375" style="2" customWidth="1"/>
    <col min="5109" max="5355" width="0" style="2" hidden="1"/>
    <col min="5356" max="5356" width="19.33203125" style="2" customWidth="1"/>
    <col min="5357" max="5357" width="18.109375" style="2" customWidth="1"/>
    <col min="5358" max="5358" width="16.5546875" style="2" customWidth="1"/>
    <col min="5359" max="5359" width="13.33203125" style="2" customWidth="1"/>
    <col min="5360" max="5360" width="18" style="2" customWidth="1"/>
    <col min="5361" max="5361" width="17.33203125" style="2" customWidth="1"/>
    <col min="5362" max="5362" width="15.5546875" style="2" customWidth="1"/>
    <col min="5363" max="5363" width="13" style="2" customWidth="1"/>
    <col min="5364" max="5364" width="17.109375" style="2" customWidth="1"/>
    <col min="5365" max="5611" width="0" style="2" hidden="1"/>
    <col min="5612" max="5612" width="19.33203125" style="2" customWidth="1"/>
    <col min="5613" max="5613" width="18.109375" style="2" customWidth="1"/>
    <col min="5614" max="5614" width="16.5546875" style="2" customWidth="1"/>
    <col min="5615" max="5615" width="13.33203125" style="2" customWidth="1"/>
    <col min="5616" max="5616" width="18" style="2" customWidth="1"/>
    <col min="5617" max="5617" width="17.33203125" style="2" customWidth="1"/>
    <col min="5618" max="5618" width="15.5546875" style="2" customWidth="1"/>
    <col min="5619" max="5619" width="13" style="2" customWidth="1"/>
    <col min="5620" max="5620" width="17.109375" style="2" customWidth="1"/>
    <col min="5621" max="5867" width="0" style="2" hidden="1"/>
    <col min="5868" max="5868" width="19.33203125" style="2" customWidth="1"/>
    <col min="5869" max="5869" width="18.109375" style="2" customWidth="1"/>
    <col min="5870" max="5870" width="16.5546875" style="2" customWidth="1"/>
    <col min="5871" max="5871" width="13.33203125" style="2" customWidth="1"/>
    <col min="5872" max="5872" width="18" style="2" customWidth="1"/>
    <col min="5873" max="5873" width="17.33203125" style="2" customWidth="1"/>
    <col min="5874" max="5874" width="15.5546875" style="2" customWidth="1"/>
    <col min="5875" max="5875" width="13" style="2" customWidth="1"/>
    <col min="5876" max="5876" width="17.109375" style="2" customWidth="1"/>
    <col min="5877" max="6123" width="0" style="2" hidden="1"/>
    <col min="6124" max="6124" width="19.33203125" style="2" customWidth="1"/>
    <col min="6125" max="6125" width="18.109375" style="2" customWidth="1"/>
    <col min="6126" max="6126" width="16.5546875" style="2" customWidth="1"/>
    <col min="6127" max="6127" width="13.33203125" style="2" customWidth="1"/>
    <col min="6128" max="6128" width="18" style="2" customWidth="1"/>
    <col min="6129" max="6129" width="17.33203125" style="2" customWidth="1"/>
    <col min="6130" max="6130" width="15.5546875" style="2" customWidth="1"/>
    <col min="6131" max="6131" width="13" style="2" customWidth="1"/>
    <col min="6132" max="6132" width="17.109375" style="2" customWidth="1"/>
    <col min="6133" max="6379" width="0" style="2" hidden="1"/>
    <col min="6380" max="6380" width="19.33203125" style="2" customWidth="1"/>
    <col min="6381" max="6381" width="18.109375" style="2" customWidth="1"/>
    <col min="6382" max="6382" width="16.5546875" style="2" customWidth="1"/>
    <col min="6383" max="6383" width="13.33203125" style="2" customWidth="1"/>
    <col min="6384" max="6384" width="18" style="2" customWidth="1"/>
    <col min="6385" max="6385" width="17.33203125" style="2" customWidth="1"/>
    <col min="6386" max="6386" width="15.5546875" style="2" customWidth="1"/>
    <col min="6387" max="6387" width="13" style="2" customWidth="1"/>
    <col min="6388" max="6388" width="17.109375" style="2" customWidth="1"/>
    <col min="6389" max="6635" width="0" style="2" hidden="1"/>
    <col min="6636" max="6636" width="19.33203125" style="2" customWidth="1"/>
    <col min="6637" max="6637" width="18.109375" style="2" customWidth="1"/>
    <col min="6638" max="6638" width="16.5546875" style="2" customWidth="1"/>
    <col min="6639" max="6639" width="13.33203125" style="2" customWidth="1"/>
    <col min="6640" max="6640" width="18" style="2" customWidth="1"/>
    <col min="6641" max="6641" width="17.33203125" style="2" customWidth="1"/>
    <col min="6642" max="6642" width="15.5546875" style="2" customWidth="1"/>
    <col min="6643" max="6643" width="13" style="2" customWidth="1"/>
    <col min="6644" max="6644" width="17.109375" style="2" customWidth="1"/>
    <col min="6645" max="6891" width="0" style="2" hidden="1"/>
    <col min="6892" max="6892" width="19.33203125" style="2" customWidth="1"/>
    <col min="6893" max="6893" width="18.109375" style="2" customWidth="1"/>
    <col min="6894" max="6894" width="16.5546875" style="2" customWidth="1"/>
    <col min="6895" max="6895" width="13.33203125" style="2" customWidth="1"/>
    <col min="6896" max="6896" width="18" style="2" customWidth="1"/>
    <col min="6897" max="6897" width="17.33203125" style="2" customWidth="1"/>
    <col min="6898" max="6898" width="15.5546875" style="2" customWidth="1"/>
    <col min="6899" max="6899" width="13" style="2" customWidth="1"/>
    <col min="6900" max="6900" width="17.109375" style="2" customWidth="1"/>
    <col min="6901" max="7147" width="0" style="2" hidden="1"/>
    <col min="7148" max="7148" width="19.33203125" style="2" customWidth="1"/>
    <col min="7149" max="7149" width="18.109375" style="2" customWidth="1"/>
    <col min="7150" max="7150" width="16.5546875" style="2" customWidth="1"/>
    <col min="7151" max="7151" width="13.33203125" style="2" customWidth="1"/>
    <col min="7152" max="7152" width="18" style="2" customWidth="1"/>
    <col min="7153" max="7153" width="17.33203125" style="2" customWidth="1"/>
    <col min="7154" max="7154" width="15.5546875" style="2" customWidth="1"/>
    <col min="7155" max="7155" width="13" style="2" customWidth="1"/>
    <col min="7156" max="7156" width="17.109375" style="2" customWidth="1"/>
    <col min="7157" max="7403" width="0" style="2" hidden="1"/>
    <col min="7404" max="7404" width="19.33203125" style="2" customWidth="1"/>
    <col min="7405" max="7405" width="18.109375" style="2" customWidth="1"/>
    <col min="7406" max="7406" width="16.5546875" style="2" customWidth="1"/>
    <col min="7407" max="7407" width="13.33203125" style="2" customWidth="1"/>
    <col min="7408" max="7408" width="18" style="2" customWidth="1"/>
    <col min="7409" max="7409" width="17.33203125" style="2" customWidth="1"/>
    <col min="7410" max="7410" width="15.5546875" style="2" customWidth="1"/>
    <col min="7411" max="7411" width="13" style="2" customWidth="1"/>
    <col min="7412" max="7412" width="17.109375" style="2" customWidth="1"/>
    <col min="7413" max="7659" width="0" style="2" hidden="1"/>
    <col min="7660" max="7660" width="19.33203125" style="2" customWidth="1"/>
    <col min="7661" max="7661" width="18.109375" style="2" customWidth="1"/>
    <col min="7662" max="7662" width="16.5546875" style="2" customWidth="1"/>
    <col min="7663" max="7663" width="13.33203125" style="2" customWidth="1"/>
    <col min="7664" max="7664" width="18" style="2" customWidth="1"/>
    <col min="7665" max="7665" width="17.33203125" style="2" customWidth="1"/>
    <col min="7666" max="7666" width="15.5546875" style="2" customWidth="1"/>
    <col min="7667" max="7667" width="13" style="2" customWidth="1"/>
    <col min="7668" max="7668" width="17.109375" style="2" customWidth="1"/>
    <col min="7669" max="7915" width="0" style="2" hidden="1"/>
    <col min="7916" max="7916" width="19.33203125" style="2" customWidth="1"/>
    <col min="7917" max="7917" width="18.109375" style="2" customWidth="1"/>
    <col min="7918" max="7918" width="16.5546875" style="2" customWidth="1"/>
    <col min="7919" max="7919" width="13.33203125" style="2" customWidth="1"/>
    <col min="7920" max="7920" width="18" style="2" customWidth="1"/>
    <col min="7921" max="7921" width="17.33203125" style="2" customWidth="1"/>
    <col min="7922" max="7922" width="15.5546875" style="2" customWidth="1"/>
    <col min="7923" max="7923" width="13" style="2" customWidth="1"/>
    <col min="7924" max="7924" width="17.109375" style="2" customWidth="1"/>
    <col min="7925" max="8171" width="0" style="2" hidden="1"/>
    <col min="8172" max="8172" width="19.33203125" style="2" customWidth="1"/>
    <col min="8173" max="8173" width="18.109375" style="2" customWidth="1"/>
    <col min="8174" max="8174" width="16.5546875" style="2" customWidth="1"/>
    <col min="8175" max="8175" width="13.33203125" style="2" customWidth="1"/>
    <col min="8176" max="8176" width="18" style="2" customWidth="1"/>
    <col min="8177" max="8177" width="17.33203125" style="2" customWidth="1"/>
    <col min="8178" max="8178" width="15.5546875" style="2" customWidth="1"/>
    <col min="8179" max="8179" width="13" style="2" customWidth="1"/>
    <col min="8180" max="8180" width="17.109375" style="2" customWidth="1"/>
    <col min="8181" max="8427" width="0" style="2" hidden="1"/>
    <col min="8428" max="8428" width="19.33203125" style="2" customWidth="1"/>
    <col min="8429" max="8429" width="18.109375" style="2" customWidth="1"/>
    <col min="8430" max="8430" width="16.5546875" style="2" customWidth="1"/>
    <col min="8431" max="8431" width="13.33203125" style="2" customWidth="1"/>
    <col min="8432" max="8432" width="18" style="2" customWidth="1"/>
    <col min="8433" max="8433" width="17.33203125" style="2" customWidth="1"/>
    <col min="8434" max="8434" width="15.5546875" style="2" customWidth="1"/>
    <col min="8435" max="8435" width="13" style="2" customWidth="1"/>
    <col min="8436" max="8436" width="17.109375" style="2" customWidth="1"/>
    <col min="8437" max="8683" width="0" style="2" hidden="1"/>
    <col min="8684" max="8684" width="19.33203125" style="2" customWidth="1"/>
    <col min="8685" max="8685" width="18.109375" style="2" customWidth="1"/>
    <col min="8686" max="8686" width="16.5546875" style="2" customWidth="1"/>
    <col min="8687" max="8687" width="13.33203125" style="2" customWidth="1"/>
    <col min="8688" max="8688" width="18" style="2" customWidth="1"/>
    <col min="8689" max="8689" width="17.33203125" style="2" customWidth="1"/>
    <col min="8690" max="8690" width="15.5546875" style="2" customWidth="1"/>
    <col min="8691" max="8691" width="13" style="2" customWidth="1"/>
    <col min="8692" max="8692" width="17.109375" style="2" customWidth="1"/>
    <col min="8693" max="8939" width="0" style="2" hidden="1"/>
    <col min="8940" max="8940" width="19.33203125" style="2" customWidth="1"/>
    <col min="8941" max="8941" width="18.109375" style="2" customWidth="1"/>
    <col min="8942" max="8942" width="16.5546875" style="2" customWidth="1"/>
    <col min="8943" max="8943" width="13.33203125" style="2" customWidth="1"/>
    <col min="8944" max="8944" width="18" style="2" customWidth="1"/>
    <col min="8945" max="8945" width="17.33203125" style="2" customWidth="1"/>
    <col min="8946" max="8946" width="15.5546875" style="2" customWidth="1"/>
    <col min="8947" max="8947" width="13" style="2" customWidth="1"/>
    <col min="8948" max="8948" width="17.109375" style="2" customWidth="1"/>
    <col min="8949" max="9195" width="0" style="2" hidden="1"/>
    <col min="9196" max="9196" width="19.33203125" style="2" customWidth="1"/>
    <col min="9197" max="9197" width="18.109375" style="2" customWidth="1"/>
    <col min="9198" max="9198" width="16.5546875" style="2" customWidth="1"/>
    <col min="9199" max="9199" width="13.33203125" style="2" customWidth="1"/>
    <col min="9200" max="9200" width="18" style="2" customWidth="1"/>
    <col min="9201" max="9201" width="17.33203125" style="2" customWidth="1"/>
    <col min="9202" max="9202" width="15.5546875" style="2" customWidth="1"/>
    <col min="9203" max="9203" width="13" style="2" customWidth="1"/>
    <col min="9204" max="9204" width="17.109375" style="2" customWidth="1"/>
    <col min="9205" max="9451" width="0" style="2" hidden="1"/>
    <col min="9452" max="9452" width="19.33203125" style="2" customWidth="1"/>
    <col min="9453" max="9453" width="18.109375" style="2" customWidth="1"/>
    <col min="9454" max="9454" width="16.5546875" style="2" customWidth="1"/>
    <col min="9455" max="9455" width="13.33203125" style="2" customWidth="1"/>
    <col min="9456" max="9456" width="18" style="2" customWidth="1"/>
    <col min="9457" max="9457" width="17.33203125" style="2" customWidth="1"/>
    <col min="9458" max="9458" width="15.5546875" style="2" customWidth="1"/>
    <col min="9459" max="9459" width="13" style="2" customWidth="1"/>
    <col min="9460" max="9460" width="17.109375" style="2" customWidth="1"/>
    <col min="9461" max="9707" width="0" style="2" hidden="1"/>
    <col min="9708" max="9708" width="19.33203125" style="2" customWidth="1"/>
    <col min="9709" max="9709" width="18.109375" style="2" customWidth="1"/>
    <col min="9710" max="9710" width="16.5546875" style="2" customWidth="1"/>
    <col min="9711" max="9711" width="13.33203125" style="2" customWidth="1"/>
    <col min="9712" max="9712" width="18" style="2" customWidth="1"/>
    <col min="9713" max="9713" width="17.33203125" style="2" customWidth="1"/>
    <col min="9714" max="9714" width="15.5546875" style="2" customWidth="1"/>
    <col min="9715" max="9715" width="13" style="2" customWidth="1"/>
    <col min="9716" max="9716" width="17.109375" style="2" customWidth="1"/>
    <col min="9717" max="9963" width="0" style="2" hidden="1"/>
    <col min="9964" max="9964" width="19.33203125" style="2" customWidth="1"/>
    <col min="9965" max="9965" width="18.109375" style="2" customWidth="1"/>
    <col min="9966" max="9966" width="16.5546875" style="2" customWidth="1"/>
    <col min="9967" max="9967" width="13.33203125" style="2" customWidth="1"/>
    <col min="9968" max="9968" width="18" style="2" customWidth="1"/>
    <col min="9969" max="9969" width="17.33203125" style="2" customWidth="1"/>
    <col min="9970" max="9970" width="15.5546875" style="2" customWidth="1"/>
    <col min="9971" max="9971" width="13" style="2" customWidth="1"/>
    <col min="9972" max="9972" width="17.109375" style="2" customWidth="1"/>
    <col min="9973" max="10219" width="0" style="2" hidden="1"/>
    <col min="10220" max="10220" width="19.33203125" style="2" customWidth="1"/>
    <col min="10221" max="10221" width="18.109375" style="2" customWidth="1"/>
    <col min="10222" max="10222" width="16.5546875" style="2" customWidth="1"/>
    <col min="10223" max="10223" width="13.33203125" style="2" customWidth="1"/>
    <col min="10224" max="10224" width="18" style="2" customWidth="1"/>
    <col min="10225" max="10225" width="17.33203125" style="2" customWidth="1"/>
    <col min="10226" max="10226" width="15.5546875" style="2" customWidth="1"/>
    <col min="10227" max="10227" width="13" style="2" customWidth="1"/>
    <col min="10228" max="10228" width="17.109375" style="2" customWidth="1"/>
    <col min="10229" max="10475" width="0" style="2" hidden="1"/>
    <col min="10476" max="10476" width="19.33203125" style="2" customWidth="1"/>
    <col min="10477" max="10477" width="18.109375" style="2" customWidth="1"/>
    <col min="10478" max="10478" width="16.5546875" style="2" customWidth="1"/>
    <col min="10479" max="10479" width="13.33203125" style="2" customWidth="1"/>
    <col min="10480" max="10480" width="18" style="2" customWidth="1"/>
    <col min="10481" max="10481" width="17.33203125" style="2" customWidth="1"/>
    <col min="10482" max="10482" width="15.5546875" style="2" customWidth="1"/>
    <col min="10483" max="10483" width="13" style="2" customWidth="1"/>
    <col min="10484" max="10484" width="17.109375" style="2" customWidth="1"/>
    <col min="10485" max="10731" width="0" style="2" hidden="1"/>
    <col min="10732" max="10732" width="19.33203125" style="2" customWidth="1"/>
    <col min="10733" max="10733" width="18.109375" style="2" customWidth="1"/>
    <col min="10734" max="10734" width="16.5546875" style="2" customWidth="1"/>
    <col min="10735" max="10735" width="13.33203125" style="2" customWidth="1"/>
    <col min="10736" max="10736" width="18" style="2" customWidth="1"/>
    <col min="10737" max="10737" width="17.33203125" style="2" customWidth="1"/>
    <col min="10738" max="10738" width="15.5546875" style="2" customWidth="1"/>
    <col min="10739" max="10739" width="13" style="2" customWidth="1"/>
    <col min="10740" max="10740" width="17.109375" style="2" customWidth="1"/>
    <col min="10741" max="10987" width="0" style="2" hidden="1"/>
    <col min="10988" max="10988" width="19.33203125" style="2" customWidth="1"/>
    <col min="10989" max="10989" width="18.109375" style="2" customWidth="1"/>
    <col min="10990" max="10990" width="16.5546875" style="2" customWidth="1"/>
    <col min="10991" max="10991" width="13.33203125" style="2" customWidth="1"/>
    <col min="10992" max="10992" width="18" style="2" customWidth="1"/>
    <col min="10993" max="10993" width="17.33203125" style="2" customWidth="1"/>
    <col min="10994" max="10994" width="15.5546875" style="2" customWidth="1"/>
    <col min="10995" max="10995" width="13" style="2" customWidth="1"/>
    <col min="10996" max="10996" width="17.109375" style="2" customWidth="1"/>
    <col min="10997" max="11243" width="0" style="2" hidden="1"/>
    <col min="11244" max="11244" width="19.33203125" style="2" customWidth="1"/>
    <col min="11245" max="11245" width="18.109375" style="2" customWidth="1"/>
    <col min="11246" max="11246" width="16.5546875" style="2" customWidth="1"/>
    <col min="11247" max="11247" width="13.33203125" style="2" customWidth="1"/>
    <col min="11248" max="11248" width="18" style="2" customWidth="1"/>
    <col min="11249" max="11249" width="17.33203125" style="2" customWidth="1"/>
    <col min="11250" max="11250" width="15.5546875" style="2" customWidth="1"/>
    <col min="11251" max="11251" width="13" style="2" customWidth="1"/>
    <col min="11252" max="11252" width="17.109375" style="2" customWidth="1"/>
    <col min="11253" max="11499" width="0" style="2" hidden="1"/>
    <col min="11500" max="11500" width="19.33203125" style="2" customWidth="1"/>
    <col min="11501" max="11501" width="18.109375" style="2" customWidth="1"/>
    <col min="11502" max="11502" width="16.5546875" style="2" customWidth="1"/>
    <col min="11503" max="11503" width="13.33203125" style="2" customWidth="1"/>
    <col min="11504" max="11504" width="18" style="2" customWidth="1"/>
    <col min="11505" max="11505" width="17.33203125" style="2" customWidth="1"/>
    <col min="11506" max="11506" width="15.5546875" style="2" customWidth="1"/>
    <col min="11507" max="11507" width="13" style="2" customWidth="1"/>
    <col min="11508" max="11508" width="17.109375" style="2" customWidth="1"/>
    <col min="11509" max="11755" width="0" style="2" hidden="1"/>
    <col min="11756" max="11756" width="19.33203125" style="2" customWidth="1"/>
    <col min="11757" max="11757" width="18.109375" style="2" customWidth="1"/>
    <col min="11758" max="11758" width="16.5546875" style="2" customWidth="1"/>
    <col min="11759" max="11759" width="13.33203125" style="2" customWidth="1"/>
    <col min="11760" max="11760" width="18" style="2" customWidth="1"/>
    <col min="11761" max="11761" width="17.33203125" style="2" customWidth="1"/>
    <col min="11762" max="11762" width="15.5546875" style="2" customWidth="1"/>
    <col min="11763" max="11763" width="13" style="2" customWidth="1"/>
    <col min="11764" max="11764" width="17.109375" style="2" customWidth="1"/>
    <col min="11765" max="12011" width="0" style="2" hidden="1"/>
    <col min="12012" max="12012" width="19.33203125" style="2" customWidth="1"/>
    <col min="12013" max="12013" width="18.109375" style="2" customWidth="1"/>
    <col min="12014" max="12014" width="16.5546875" style="2" customWidth="1"/>
    <col min="12015" max="12015" width="13.33203125" style="2" customWidth="1"/>
    <col min="12016" max="12016" width="18" style="2" customWidth="1"/>
    <col min="12017" max="12017" width="17.33203125" style="2" customWidth="1"/>
    <col min="12018" max="12018" width="15.5546875" style="2" customWidth="1"/>
    <col min="12019" max="12019" width="13" style="2" customWidth="1"/>
    <col min="12020" max="12020" width="17.109375" style="2" customWidth="1"/>
    <col min="12021" max="12267" width="0" style="2" hidden="1"/>
    <col min="12268" max="12268" width="19.33203125" style="2" customWidth="1"/>
    <col min="12269" max="12269" width="18.109375" style="2" customWidth="1"/>
    <col min="12270" max="12270" width="16.5546875" style="2" customWidth="1"/>
    <col min="12271" max="12271" width="13.33203125" style="2" customWidth="1"/>
    <col min="12272" max="12272" width="18" style="2" customWidth="1"/>
    <col min="12273" max="12273" width="17.33203125" style="2" customWidth="1"/>
    <col min="12274" max="12274" width="15.5546875" style="2" customWidth="1"/>
    <col min="12275" max="12275" width="13" style="2" customWidth="1"/>
    <col min="12276" max="12276" width="17.109375" style="2" customWidth="1"/>
    <col min="12277" max="12523" width="0" style="2" hidden="1"/>
    <col min="12524" max="12524" width="19.33203125" style="2" customWidth="1"/>
    <col min="12525" max="12525" width="18.109375" style="2" customWidth="1"/>
    <col min="12526" max="12526" width="16.5546875" style="2" customWidth="1"/>
    <col min="12527" max="12527" width="13.33203125" style="2" customWidth="1"/>
    <col min="12528" max="12528" width="18" style="2" customWidth="1"/>
    <col min="12529" max="12529" width="17.33203125" style="2" customWidth="1"/>
    <col min="12530" max="12530" width="15.5546875" style="2" customWidth="1"/>
    <col min="12531" max="12531" width="13" style="2" customWidth="1"/>
    <col min="12532" max="12532" width="17.109375" style="2" customWidth="1"/>
    <col min="12533" max="12779" width="0" style="2" hidden="1"/>
    <col min="12780" max="12780" width="19.33203125" style="2" customWidth="1"/>
    <col min="12781" max="12781" width="18.109375" style="2" customWidth="1"/>
    <col min="12782" max="12782" width="16.5546875" style="2" customWidth="1"/>
    <col min="12783" max="12783" width="13.33203125" style="2" customWidth="1"/>
    <col min="12784" max="12784" width="18" style="2" customWidth="1"/>
    <col min="12785" max="12785" width="17.33203125" style="2" customWidth="1"/>
    <col min="12786" max="12786" width="15.5546875" style="2" customWidth="1"/>
    <col min="12787" max="12787" width="13" style="2" customWidth="1"/>
    <col min="12788" max="12788" width="17.109375" style="2" customWidth="1"/>
    <col min="12789" max="13035" width="0" style="2" hidden="1"/>
    <col min="13036" max="13036" width="19.33203125" style="2" customWidth="1"/>
    <col min="13037" max="13037" width="18.109375" style="2" customWidth="1"/>
    <col min="13038" max="13038" width="16.5546875" style="2" customWidth="1"/>
    <col min="13039" max="13039" width="13.33203125" style="2" customWidth="1"/>
    <col min="13040" max="13040" width="18" style="2" customWidth="1"/>
    <col min="13041" max="13041" width="17.33203125" style="2" customWidth="1"/>
    <col min="13042" max="13042" width="15.5546875" style="2" customWidth="1"/>
    <col min="13043" max="13043" width="13" style="2" customWidth="1"/>
    <col min="13044" max="13044" width="17.109375" style="2" customWidth="1"/>
    <col min="13045" max="13291" width="0" style="2" hidden="1"/>
    <col min="13292" max="13292" width="19.33203125" style="2" customWidth="1"/>
    <col min="13293" max="13293" width="18.109375" style="2" customWidth="1"/>
    <col min="13294" max="13294" width="16.5546875" style="2" customWidth="1"/>
    <col min="13295" max="13295" width="13.33203125" style="2" customWidth="1"/>
    <col min="13296" max="13296" width="18" style="2" customWidth="1"/>
    <col min="13297" max="13297" width="17.33203125" style="2" customWidth="1"/>
    <col min="13298" max="13298" width="15.5546875" style="2" customWidth="1"/>
    <col min="13299" max="13299" width="13" style="2" customWidth="1"/>
    <col min="13300" max="13300" width="17.109375" style="2" customWidth="1"/>
    <col min="13301" max="13547" width="0" style="2" hidden="1"/>
    <col min="13548" max="13548" width="19.33203125" style="2" customWidth="1"/>
    <col min="13549" max="13549" width="18.109375" style="2" customWidth="1"/>
    <col min="13550" max="13550" width="16.5546875" style="2" customWidth="1"/>
    <col min="13551" max="13551" width="13.33203125" style="2" customWidth="1"/>
    <col min="13552" max="13552" width="18" style="2" customWidth="1"/>
    <col min="13553" max="13553" width="17.33203125" style="2" customWidth="1"/>
    <col min="13554" max="13554" width="15.5546875" style="2" customWidth="1"/>
    <col min="13555" max="13555" width="13" style="2" customWidth="1"/>
    <col min="13556" max="13556" width="17.109375" style="2" customWidth="1"/>
    <col min="13557" max="13803" width="0" style="2" hidden="1"/>
    <col min="13804" max="13804" width="19.33203125" style="2" customWidth="1"/>
    <col min="13805" max="13805" width="18.109375" style="2" customWidth="1"/>
    <col min="13806" max="13806" width="16.5546875" style="2" customWidth="1"/>
    <col min="13807" max="13807" width="13.33203125" style="2" customWidth="1"/>
    <col min="13808" max="13808" width="18" style="2" customWidth="1"/>
    <col min="13809" max="13809" width="17.33203125" style="2" customWidth="1"/>
    <col min="13810" max="13810" width="15.5546875" style="2" customWidth="1"/>
    <col min="13811" max="13811" width="13" style="2" customWidth="1"/>
    <col min="13812" max="13812" width="17.109375" style="2" customWidth="1"/>
    <col min="13813" max="14059" width="0" style="2" hidden="1"/>
    <col min="14060" max="14060" width="19.33203125" style="2" customWidth="1"/>
    <col min="14061" max="14061" width="18.109375" style="2" customWidth="1"/>
    <col min="14062" max="14062" width="16.5546875" style="2" customWidth="1"/>
    <col min="14063" max="14063" width="13.33203125" style="2" customWidth="1"/>
    <col min="14064" max="14064" width="18" style="2" customWidth="1"/>
    <col min="14065" max="14065" width="17.33203125" style="2" customWidth="1"/>
    <col min="14066" max="14066" width="15.5546875" style="2" customWidth="1"/>
    <col min="14067" max="14067" width="13" style="2" customWidth="1"/>
    <col min="14068" max="14068" width="17.109375" style="2" customWidth="1"/>
    <col min="14069" max="14315" width="0" style="2" hidden="1"/>
    <col min="14316" max="14316" width="19.33203125" style="2" customWidth="1"/>
    <col min="14317" max="14317" width="18.109375" style="2" customWidth="1"/>
    <col min="14318" max="14318" width="16.5546875" style="2" customWidth="1"/>
    <col min="14319" max="14319" width="13.33203125" style="2" customWidth="1"/>
    <col min="14320" max="14320" width="18" style="2" customWidth="1"/>
    <col min="14321" max="14321" width="17.33203125" style="2" customWidth="1"/>
    <col min="14322" max="14322" width="15.5546875" style="2" customWidth="1"/>
    <col min="14323" max="14323" width="13" style="2" customWidth="1"/>
    <col min="14324" max="14324" width="17.109375" style="2" customWidth="1"/>
    <col min="14325" max="14571" width="0" style="2" hidden="1"/>
    <col min="14572" max="14572" width="19.33203125" style="2" customWidth="1"/>
    <col min="14573" max="14573" width="18.109375" style="2" customWidth="1"/>
    <col min="14574" max="14574" width="16.5546875" style="2" customWidth="1"/>
    <col min="14575" max="14575" width="13.33203125" style="2" customWidth="1"/>
    <col min="14576" max="14576" width="18" style="2" customWidth="1"/>
    <col min="14577" max="14577" width="17.33203125" style="2" customWidth="1"/>
    <col min="14578" max="14578" width="15.5546875" style="2" customWidth="1"/>
    <col min="14579" max="14579" width="13" style="2" customWidth="1"/>
    <col min="14580" max="14580" width="17.109375" style="2" customWidth="1"/>
    <col min="14581" max="14827" width="0" style="2" hidden="1"/>
    <col min="14828" max="14828" width="19.33203125" style="2" customWidth="1"/>
    <col min="14829" max="14829" width="18.109375" style="2" customWidth="1"/>
    <col min="14830" max="14830" width="16.5546875" style="2" customWidth="1"/>
    <col min="14831" max="14831" width="13.33203125" style="2" customWidth="1"/>
    <col min="14832" max="14832" width="18" style="2" customWidth="1"/>
    <col min="14833" max="14833" width="17.33203125" style="2" customWidth="1"/>
    <col min="14834" max="14834" width="15.5546875" style="2" customWidth="1"/>
    <col min="14835" max="14835" width="13" style="2" customWidth="1"/>
    <col min="14836" max="14836" width="17.109375" style="2" customWidth="1"/>
    <col min="14837" max="15083" width="0" style="2" hidden="1"/>
    <col min="15084" max="15084" width="19.33203125" style="2" customWidth="1"/>
    <col min="15085" max="15085" width="18.109375" style="2" customWidth="1"/>
    <col min="15086" max="15086" width="16.5546875" style="2" customWidth="1"/>
    <col min="15087" max="15087" width="13.33203125" style="2" customWidth="1"/>
    <col min="15088" max="15088" width="18" style="2" customWidth="1"/>
    <col min="15089" max="15089" width="17.33203125" style="2" customWidth="1"/>
    <col min="15090" max="15090" width="15.5546875" style="2" customWidth="1"/>
    <col min="15091" max="15091" width="13" style="2" customWidth="1"/>
    <col min="15092" max="15092" width="17.109375" style="2" customWidth="1"/>
    <col min="15093" max="15339" width="0" style="2" hidden="1"/>
    <col min="15340" max="15340" width="19.33203125" style="2" customWidth="1"/>
    <col min="15341" max="15341" width="18.109375" style="2" customWidth="1"/>
    <col min="15342" max="15342" width="16.5546875" style="2" customWidth="1"/>
    <col min="15343" max="15343" width="13.33203125" style="2" customWidth="1"/>
    <col min="15344" max="15344" width="18" style="2" customWidth="1"/>
    <col min="15345" max="15345" width="17.33203125" style="2" customWidth="1"/>
    <col min="15346" max="15346" width="15.5546875" style="2" customWidth="1"/>
    <col min="15347" max="15347" width="13" style="2" customWidth="1"/>
    <col min="15348" max="15348" width="17.109375" style="2" customWidth="1"/>
    <col min="15349" max="15595" width="0" style="2" hidden="1"/>
    <col min="15596" max="15596" width="19.33203125" style="2" customWidth="1"/>
    <col min="15597" max="15597" width="18.109375" style="2" customWidth="1"/>
    <col min="15598" max="15598" width="16.5546875" style="2" customWidth="1"/>
    <col min="15599" max="15599" width="13.33203125" style="2" customWidth="1"/>
    <col min="15600" max="15600" width="18" style="2" customWidth="1"/>
    <col min="15601" max="15601" width="17.33203125" style="2" customWidth="1"/>
    <col min="15602" max="15602" width="15.5546875" style="2" customWidth="1"/>
    <col min="15603" max="15603" width="13" style="2" customWidth="1"/>
    <col min="15604" max="15604" width="17.109375" style="2" customWidth="1"/>
    <col min="15605" max="15851" width="0" style="2" hidden="1"/>
    <col min="15852" max="15852" width="19.33203125" style="2" customWidth="1"/>
    <col min="15853" max="15853" width="18.109375" style="2" customWidth="1"/>
    <col min="15854" max="15854" width="16.5546875" style="2" customWidth="1"/>
    <col min="15855" max="15855" width="13.33203125" style="2" customWidth="1"/>
    <col min="15856" max="15856" width="18" style="2" customWidth="1"/>
    <col min="15857" max="15857" width="17.33203125" style="2" customWidth="1"/>
    <col min="15858" max="15858" width="15.5546875" style="2" customWidth="1"/>
    <col min="15859" max="15859" width="13" style="2" customWidth="1"/>
    <col min="15860" max="15860" width="17.109375" style="2" customWidth="1"/>
    <col min="15861" max="16107" width="0" style="2" hidden="1"/>
    <col min="16108" max="16108" width="19.33203125" style="2" customWidth="1"/>
    <col min="16109" max="16109" width="18.109375" style="2" customWidth="1"/>
    <col min="16110" max="16110" width="16.5546875" style="2" customWidth="1"/>
    <col min="16111" max="16111" width="13.33203125" style="2" customWidth="1"/>
    <col min="16112" max="16112" width="18" style="2" customWidth="1"/>
    <col min="16113" max="16113" width="17.33203125" style="2" customWidth="1"/>
    <col min="16114" max="16114" width="15.5546875" style="2" customWidth="1"/>
    <col min="16115" max="16115" width="13" style="2" customWidth="1"/>
    <col min="16116" max="16116" width="17.109375" style="2" customWidth="1"/>
    <col min="16117" max="16384" width="0" style="2" hidden="1"/>
  </cols>
  <sheetData>
    <row r="1" spans="1:26" ht="55.2" x14ac:dyDescent="0.6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0" t="s">
        <v>40</v>
      </c>
      <c r="S1" s="190"/>
      <c r="T1" s="3"/>
    </row>
    <row r="2" spans="1:26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S2" s="3"/>
      <c r="T2" s="3"/>
    </row>
    <row r="3" spans="1:26" ht="23.25" customHeight="1" x14ac:dyDescent="0.3">
      <c r="A3" s="192" t="s">
        <v>49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26" ht="9.75" customHeight="1" x14ac:dyDescent="0.3">
      <c r="S4" s="35"/>
      <c r="T4" s="35"/>
    </row>
    <row r="5" spans="1:26" s="5" customFormat="1" ht="21" x14ac:dyDescent="0.4">
      <c r="A5" s="189" t="s">
        <v>0</v>
      </c>
      <c r="B5" s="189"/>
      <c r="C5" s="189"/>
      <c r="D5" s="202" t="s">
        <v>109</v>
      </c>
      <c r="E5" s="202"/>
      <c r="F5" s="202"/>
      <c r="G5" s="179" t="s">
        <v>1</v>
      </c>
      <c r="H5" s="179"/>
      <c r="I5" s="199">
        <v>0</v>
      </c>
      <c r="J5" s="199"/>
      <c r="K5" s="199"/>
      <c r="L5" s="185"/>
      <c r="M5" s="185"/>
      <c r="N5" s="4"/>
      <c r="O5" s="4"/>
      <c r="P5" s="4"/>
      <c r="Q5" s="4"/>
      <c r="R5" s="4"/>
      <c r="S5" s="4"/>
      <c r="T5" s="4"/>
      <c r="U5" s="4"/>
      <c r="Z5" s="92"/>
    </row>
    <row r="6" spans="1:26" s="5" customFormat="1" ht="21" x14ac:dyDescent="0.4">
      <c r="A6" s="181" t="s">
        <v>2</v>
      </c>
      <c r="B6" s="181"/>
      <c r="C6" s="181"/>
      <c r="D6" s="200" t="s">
        <v>108</v>
      </c>
      <c r="E6" s="200"/>
      <c r="F6" s="200"/>
      <c r="G6" s="183" t="s">
        <v>3</v>
      </c>
      <c r="H6" s="183"/>
      <c r="I6" s="201">
        <v>650.96</v>
      </c>
      <c r="J6" s="201"/>
      <c r="K6" s="201"/>
      <c r="L6" s="6"/>
      <c r="M6" s="4"/>
      <c r="N6" s="4"/>
      <c r="O6" s="4"/>
      <c r="P6" s="4"/>
      <c r="Q6" s="4"/>
      <c r="R6" s="4"/>
      <c r="S6" s="4"/>
      <c r="T6" s="4"/>
      <c r="U6" s="4"/>
      <c r="Z6" s="92"/>
    </row>
    <row r="7" spans="1:26" s="5" customFormat="1" ht="12" customHeight="1" x14ac:dyDescent="0.4">
      <c r="A7" s="95"/>
      <c r="B7" s="95"/>
      <c r="C7" s="95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Z7" s="92"/>
    </row>
    <row r="8" spans="1:26" s="5" customFormat="1" ht="10.5" customHeight="1" x14ac:dyDescent="0.4">
      <c r="A8" s="95"/>
      <c r="B8" s="95"/>
      <c r="C8" s="95"/>
      <c r="D8" s="6"/>
      <c r="E8" s="6"/>
      <c r="F8" s="6"/>
      <c r="G8" s="6"/>
      <c r="H8" s="6"/>
      <c r="I8" s="6"/>
      <c r="J8" s="6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Z8" s="92"/>
    </row>
    <row r="9" spans="1:26" x14ac:dyDescent="0.3">
      <c r="A9" s="8"/>
      <c r="B9" s="9"/>
      <c r="C9" s="9"/>
      <c r="D9" s="10" t="s">
        <v>4</v>
      </c>
      <c r="E9" s="9"/>
      <c r="F9" s="10" t="s">
        <v>5</v>
      </c>
      <c r="G9" s="11" t="s">
        <v>6</v>
      </c>
      <c r="H9" s="11"/>
      <c r="I9" s="12"/>
      <c r="J9" s="11"/>
      <c r="K9" s="10" t="s">
        <v>7</v>
      </c>
      <c r="L9" s="13" t="s">
        <v>8</v>
      </c>
      <c r="M9" s="9"/>
      <c r="N9" s="9"/>
      <c r="O9" s="14"/>
      <c r="P9" s="10" t="s">
        <v>9</v>
      </c>
      <c r="Q9" s="10"/>
      <c r="R9" s="10"/>
      <c r="S9" s="9"/>
      <c r="T9" s="10" t="s">
        <v>10</v>
      </c>
      <c r="U9" s="15"/>
    </row>
    <row r="10" spans="1:26" x14ac:dyDescent="0.3">
      <c r="A10" s="193" t="s">
        <v>41</v>
      </c>
      <c r="B10" s="194" t="s">
        <v>11</v>
      </c>
      <c r="C10" s="194"/>
      <c r="D10" s="194"/>
      <c r="E10" s="194"/>
      <c r="F10" s="194" t="s">
        <v>12</v>
      </c>
      <c r="G10" s="194" t="s">
        <v>13</v>
      </c>
      <c r="H10" s="194"/>
      <c r="I10" s="194"/>
      <c r="J10" s="194"/>
      <c r="K10" s="194" t="s">
        <v>14</v>
      </c>
      <c r="L10" s="196" t="s">
        <v>15</v>
      </c>
      <c r="M10" s="194" t="s">
        <v>16</v>
      </c>
      <c r="N10" s="194"/>
      <c r="O10" s="194"/>
      <c r="P10" s="194"/>
      <c r="Q10" s="194"/>
      <c r="R10" s="194"/>
      <c r="S10" s="194"/>
      <c r="T10" s="194" t="s">
        <v>17</v>
      </c>
      <c r="U10" s="194"/>
    </row>
    <row r="11" spans="1:26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6"/>
      <c r="M11" s="194" t="s">
        <v>18</v>
      </c>
      <c r="N11" s="194" t="s">
        <v>19</v>
      </c>
      <c r="O11" s="194"/>
      <c r="P11" s="194" t="s">
        <v>20</v>
      </c>
      <c r="Q11" s="194" t="s">
        <v>21</v>
      </c>
      <c r="R11" s="194" t="s">
        <v>22</v>
      </c>
      <c r="S11" s="194" t="s">
        <v>23</v>
      </c>
      <c r="T11" s="194"/>
      <c r="U11" s="194"/>
    </row>
    <row r="12" spans="1:26" ht="24" x14ac:dyDescent="0.3">
      <c r="A12" s="193"/>
      <c r="B12" s="96" t="s">
        <v>24</v>
      </c>
      <c r="C12" s="96" t="s">
        <v>25</v>
      </c>
      <c r="D12" s="96" t="s">
        <v>26</v>
      </c>
      <c r="E12" s="96" t="s">
        <v>27</v>
      </c>
      <c r="F12" s="194"/>
      <c r="G12" s="96" t="s">
        <v>24</v>
      </c>
      <c r="H12" s="96" t="s">
        <v>25</v>
      </c>
      <c r="I12" s="96" t="s">
        <v>26</v>
      </c>
      <c r="J12" s="96" t="s">
        <v>27</v>
      </c>
      <c r="K12" s="194"/>
      <c r="L12" s="196"/>
      <c r="M12" s="194"/>
      <c r="N12" s="96" t="s">
        <v>28</v>
      </c>
      <c r="O12" s="96" t="s">
        <v>29</v>
      </c>
      <c r="P12" s="194"/>
      <c r="Q12" s="194"/>
      <c r="R12" s="194"/>
      <c r="S12" s="194"/>
      <c r="T12" s="97" t="s">
        <v>30</v>
      </c>
      <c r="U12" s="96" t="s">
        <v>31</v>
      </c>
    </row>
    <row r="13" spans="1:26" s="5" customFormat="1" x14ac:dyDescent="0.3">
      <c r="A13" s="186" t="s">
        <v>32</v>
      </c>
      <c r="B13" s="48"/>
      <c r="C13" s="48"/>
      <c r="D13" s="48"/>
      <c r="E13" s="48"/>
      <c r="F13" s="60">
        <f t="shared" ref="F13:F16" si="0">+B13+C13+D13+E13</f>
        <v>0</v>
      </c>
      <c r="G13" s="68">
        <v>0</v>
      </c>
      <c r="H13" s="47">
        <v>0</v>
      </c>
      <c r="I13" s="48">
        <v>0</v>
      </c>
      <c r="J13" s="47"/>
      <c r="K13" s="69">
        <f t="shared" ref="K13:K16" si="1">SUM(G13:J13)</f>
        <v>0</v>
      </c>
      <c r="L13" s="63">
        <f t="shared" ref="L13:L16" si="2">F13-K13</f>
        <v>0</v>
      </c>
      <c r="M13" s="82"/>
      <c r="N13" s="49"/>
      <c r="O13" s="49"/>
      <c r="P13" s="83"/>
      <c r="Q13" s="83"/>
      <c r="R13" s="49"/>
      <c r="S13" s="60"/>
      <c r="T13" s="82"/>
      <c r="U13" s="50"/>
      <c r="Z13" s="92"/>
    </row>
    <row r="14" spans="1:26" s="5" customFormat="1" x14ac:dyDescent="0.3">
      <c r="A14" s="187"/>
      <c r="B14" s="16">
        <v>322.16000000000003</v>
      </c>
      <c r="C14" s="16"/>
      <c r="D14" s="16"/>
      <c r="E14" s="16"/>
      <c r="F14" s="61">
        <f t="shared" si="0"/>
        <v>322.16000000000003</v>
      </c>
      <c r="G14" s="70"/>
      <c r="H14" s="17"/>
      <c r="I14" s="16"/>
      <c r="J14" s="17"/>
      <c r="K14" s="71">
        <f t="shared" si="1"/>
        <v>0</v>
      </c>
      <c r="L14" s="64">
        <f t="shared" si="2"/>
        <v>322.16000000000003</v>
      </c>
      <c r="M14" s="53"/>
      <c r="N14" s="18"/>
      <c r="O14" s="18"/>
      <c r="P14" s="18"/>
      <c r="Q14" s="18"/>
      <c r="R14" s="18"/>
      <c r="S14" s="61"/>
      <c r="T14" s="53"/>
      <c r="U14" s="39"/>
      <c r="Z14" s="92"/>
    </row>
    <row r="15" spans="1:26" s="5" customFormat="1" x14ac:dyDescent="0.3">
      <c r="A15" s="187"/>
      <c r="B15" s="16"/>
      <c r="C15" s="16"/>
      <c r="D15" s="16"/>
      <c r="E15" s="16"/>
      <c r="F15" s="61">
        <f t="shared" si="0"/>
        <v>0</v>
      </c>
      <c r="G15" s="70"/>
      <c r="H15" s="17"/>
      <c r="I15" s="16"/>
      <c r="J15" s="17"/>
      <c r="K15" s="71">
        <f t="shared" si="1"/>
        <v>0</v>
      </c>
      <c r="L15" s="64">
        <f t="shared" si="2"/>
        <v>0</v>
      </c>
      <c r="M15" s="53"/>
      <c r="N15" s="18"/>
      <c r="O15" s="18"/>
      <c r="P15" s="18"/>
      <c r="Q15" s="18"/>
      <c r="R15" s="18"/>
      <c r="S15" s="61"/>
      <c r="T15" s="53"/>
      <c r="U15" s="39"/>
      <c r="Z15" s="92"/>
    </row>
    <row r="16" spans="1:26" s="5" customFormat="1" x14ac:dyDescent="0.3">
      <c r="A16" s="188"/>
      <c r="B16" s="16"/>
      <c r="C16" s="16"/>
      <c r="D16" s="16"/>
      <c r="E16" s="16"/>
      <c r="F16" s="61">
        <f t="shared" si="0"/>
        <v>0</v>
      </c>
      <c r="G16" s="70"/>
      <c r="H16" s="17"/>
      <c r="I16" s="16"/>
      <c r="J16" s="17"/>
      <c r="K16" s="71">
        <f t="shared" si="1"/>
        <v>0</v>
      </c>
      <c r="L16" s="64">
        <f t="shared" si="2"/>
        <v>0</v>
      </c>
      <c r="M16" s="53"/>
      <c r="N16" s="18"/>
      <c r="O16" s="18"/>
      <c r="P16" s="18"/>
      <c r="Q16" s="18"/>
      <c r="R16" s="18"/>
      <c r="S16" s="61"/>
      <c r="T16" s="53"/>
      <c r="U16" s="39"/>
      <c r="Z16" s="92"/>
    </row>
    <row r="17" spans="1:26" s="130" customFormat="1" x14ac:dyDescent="0.3">
      <c r="A17" s="45" t="s">
        <v>33</v>
      </c>
      <c r="B17" s="122">
        <f>+B13+B16+B14</f>
        <v>322.16000000000003</v>
      </c>
      <c r="C17" s="122">
        <f>+C13+C16</f>
        <v>0</v>
      </c>
      <c r="D17" s="122">
        <f>+D13+D16</f>
        <v>0</v>
      </c>
      <c r="E17" s="122">
        <f>+E13+E16</f>
        <v>0</v>
      </c>
      <c r="F17" s="119">
        <f>+F13+F16+F14</f>
        <v>322.16000000000003</v>
      </c>
      <c r="G17" s="120">
        <f>+G13+G16</f>
        <v>0</v>
      </c>
      <c r="H17" s="121">
        <f>+H13+H16</f>
        <v>0</v>
      </c>
      <c r="I17" s="122">
        <f>+I13+I16</f>
        <v>0</v>
      </c>
      <c r="J17" s="121">
        <f>+J13+J16</f>
        <v>0</v>
      </c>
      <c r="K17" s="119">
        <f>+K13+K16</f>
        <v>0</v>
      </c>
      <c r="L17" s="136">
        <f>+L13+L16+L14</f>
        <v>322.16000000000003</v>
      </c>
      <c r="M17" s="124"/>
      <c r="N17" s="125"/>
      <c r="O17" s="125"/>
      <c r="P17" s="125"/>
      <c r="Q17" s="125"/>
      <c r="R17" s="125"/>
      <c r="S17" s="127">
        <f>+S13+S16</f>
        <v>0</v>
      </c>
      <c r="T17" s="128"/>
      <c r="U17" s="142"/>
      <c r="Z17" s="131"/>
    </row>
    <row r="18" spans="1:26" s="5" customFormat="1" x14ac:dyDescent="0.3">
      <c r="A18" s="186" t="s">
        <v>34</v>
      </c>
      <c r="B18" s="46"/>
      <c r="C18" s="46"/>
      <c r="D18" s="46"/>
      <c r="E18" s="46"/>
      <c r="F18" s="60">
        <f t="shared" ref="F18:F20" si="3">+B18+C18+D18+E18</f>
        <v>0</v>
      </c>
      <c r="G18" s="68"/>
      <c r="H18" s="47"/>
      <c r="I18" s="48"/>
      <c r="J18" s="47"/>
      <c r="K18" s="60">
        <f t="shared" ref="K18:K20" si="4">SUM(G18:J18)</f>
        <v>0</v>
      </c>
      <c r="L18" s="66">
        <f t="shared" ref="L18:L20" si="5">F18-K18</f>
        <v>0</v>
      </c>
      <c r="M18" s="52"/>
      <c r="N18" s="49"/>
      <c r="O18" s="49"/>
      <c r="P18" s="49"/>
      <c r="Q18" s="49"/>
      <c r="R18" s="49"/>
      <c r="S18" s="57"/>
      <c r="T18" s="52"/>
      <c r="U18" s="50"/>
      <c r="Z18" s="92"/>
    </row>
    <row r="19" spans="1:26" s="5" customFormat="1" x14ac:dyDescent="0.3">
      <c r="A19" s="187"/>
      <c r="B19" s="21"/>
      <c r="C19" s="21"/>
      <c r="D19" s="21"/>
      <c r="E19" s="21"/>
      <c r="F19" s="61">
        <f t="shared" si="3"/>
        <v>0</v>
      </c>
      <c r="G19" s="70"/>
      <c r="H19" s="17"/>
      <c r="I19" s="16"/>
      <c r="J19" s="17"/>
      <c r="K19" s="61">
        <f t="shared" si="4"/>
        <v>0</v>
      </c>
      <c r="L19" s="64">
        <f t="shared" si="5"/>
        <v>0</v>
      </c>
      <c r="M19" s="53"/>
      <c r="N19" s="18"/>
      <c r="O19" s="18"/>
      <c r="P19" s="18"/>
      <c r="Q19" s="18"/>
      <c r="R19" s="18"/>
      <c r="S19" s="51"/>
      <c r="T19" s="53"/>
      <c r="U19" s="39"/>
      <c r="Z19" s="92"/>
    </row>
    <row r="20" spans="1:26" s="5" customFormat="1" x14ac:dyDescent="0.3">
      <c r="A20" s="188"/>
      <c r="B20" s="21"/>
      <c r="C20" s="21"/>
      <c r="D20" s="21"/>
      <c r="E20" s="21"/>
      <c r="F20" s="61">
        <f t="shared" si="3"/>
        <v>0</v>
      </c>
      <c r="G20" s="70"/>
      <c r="H20" s="17"/>
      <c r="I20" s="16"/>
      <c r="J20" s="17"/>
      <c r="K20" s="61">
        <f t="shared" si="4"/>
        <v>0</v>
      </c>
      <c r="L20" s="64">
        <f t="shared" si="5"/>
        <v>0</v>
      </c>
      <c r="M20" s="53"/>
      <c r="N20" s="18"/>
      <c r="O20" s="18"/>
      <c r="P20" s="18"/>
      <c r="Q20" s="18"/>
      <c r="R20" s="18"/>
      <c r="S20" s="51"/>
      <c r="T20" s="53"/>
      <c r="U20" s="39"/>
      <c r="Z20" s="92"/>
    </row>
    <row r="21" spans="1:26" s="5" customFormat="1" x14ac:dyDescent="0.3">
      <c r="A21" s="41" t="s">
        <v>33</v>
      </c>
      <c r="B21" s="42">
        <f t="shared" ref="B21:L21" si="6">+B18+B20</f>
        <v>0</v>
      </c>
      <c r="C21" s="42">
        <f t="shared" si="6"/>
        <v>0</v>
      </c>
      <c r="D21" s="42">
        <f t="shared" si="6"/>
        <v>0</v>
      </c>
      <c r="E21" s="42">
        <f t="shared" si="6"/>
        <v>0</v>
      </c>
      <c r="F21" s="80">
        <f t="shared" si="6"/>
        <v>0</v>
      </c>
      <c r="G21" s="72">
        <f t="shared" si="6"/>
        <v>0</v>
      </c>
      <c r="H21" s="19">
        <f t="shared" si="6"/>
        <v>0</v>
      </c>
      <c r="I21" s="20">
        <f t="shared" si="6"/>
        <v>0</v>
      </c>
      <c r="J21" s="19">
        <f t="shared" si="6"/>
        <v>0</v>
      </c>
      <c r="K21" s="73">
        <f t="shared" si="6"/>
        <v>0</v>
      </c>
      <c r="L21" s="65">
        <f t="shared" si="6"/>
        <v>0</v>
      </c>
      <c r="M21" s="56"/>
      <c r="N21" s="43"/>
      <c r="O21" s="43"/>
      <c r="P21" s="43"/>
      <c r="Q21" s="43"/>
      <c r="R21" s="43"/>
      <c r="S21" s="58">
        <f>+S18+S20</f>
        <v>0</v>
      </c>
      <c r="T21" s="56"/>
      <c r="U21" s="44"/>
      <c r="Z21" s="92"/>
    </row>
    <row r="22" spans="1:26" s="5" customFormat="1" x14ac:dyDescent="0.3">
      <c r="A22" s="187" t="s">
        <v>35</v>
      </c>
      <c r="B22" s="27">
        <f t="shared" ref="B22" si="7">SUM(B21)</f>
        <v>0</v>
      </c>
      <c r="C22" s="27"/>
      <c r="D22" s="27"/>
      <c r="E22" s="27"/>
      <c r="F22" s="74">
        <f t="shared" ref="F22:F25" si="8">+B22+C22+D22+E22</f>
        <v>0</v>
      </c>
      <c r="G22" s="68"/>
      <c r="H22" s="47"/>
      <c r="I22" s="48"/>
      <c r="J22" s="47"/>
      <c r="K22" s="60">
        <f t="shared" ref="K22:K25" si="9">SUM(G22:J22)</f>
        <v>0</v>
      </c>
      <c r="L22" s="67">
        <f t="shared" ref="L22:L25" si="10">F22-K22</f>
        <v>0</v>
      </c>
      <c r="M22" s="52"/>
      <c r="N22" s="49"/>
      <c r="O22" s="49"/>
      <c r="P22" s="49"/>
      <c r="Q22" s="49"/>
      <c r="R22" s="49"/>
      <c r="S22" s="60"/>
      <c r="T22" s="55"/>
      <c r="U22" s="38"/>
      <c r="Z22" s="92"/>
    </row>
    <row r="23" spans="1:26" s="5" customFormat="1" x14ac:dyDescent="0.3">
      <c r="A23" s="187"/>
      <c r="B23" s="21">
        <v>328.8</v>
      </c>
      <c r="C23" s="21"/>
      <c r="D23" s="21"/>
      <c r="E23" s="21"/>
      <c r="F23" s="61">
        <f t="shared" si="8"/>
        <v>328.8</v>
      </c>
      <c r="G23" s="75"/>
      <c r="H23" s="22"/>
      <c r="I23" s="23"/>
      <c r="J23" s="22"/>
      <c r="K23" s="61">
        <f t="shared" si="9"/>
        <v>0</v>
      </c>
      <c r="L23" s="64">
        <f t="shared" si="10"/>
        <v>328.8</v>
      </c>
      <c r="M23" s="53"/>
      <c r="N23" s="18"/>
      <c r="O23" s="18"/>
      <c r="P23" s="18"/>
      <c r="Q23" s="18"/>
      <c r="R23" s="18"/>
      <c r="S23" s="61"/>
      <c r="T23" s="53"/>
      <c r="U23" s="39"/>
      <c r="Z23" s="92"/>
    </row>
    <row r="24" spans="1:26" s="5" customFormat="1" x14ac:dyDescent="0.3">
      <c r="A24" s="187"/>
      <c r="B24" s="21"/>
      <c r="C24" s="21"/>
      <c r="D24" s="21"/>
      <c r="E24" s="21"/>
      <c r="F24" s="61">
        <f t="shared" si="8"/>
        <v>0</v>
      </c>
      <c r="G24" s="75"/>
      <c r="H24" s="22"/>
      <c r="I24" s="23"/>
      <c r="J24" s="22"/>
      <c r="K24" s="61">
        <f t="shared" si="9"/>
        <v>0</v>
      </c>
      <c r="L24" s="64">
        <f t="shared" si="10"/>
        <v>0</v>
      </c>
      <c r="M24" s="53"/>
      <c r="N24" s="18"/>
      <c r="O24" s="18"/>
      <c r="P24" s="18"/>
      <c r="Q24" s="18"/>
      <c r="R24" s="18"/>
      <c r="S24" s="61"/>
      <c r="T24" s="53"/>
      <c r="U24" s="39"/>
      <c r="Z24" s="92"/>
    </row>
    <row r="25" spans="1:26" s="5" customFormat="1" x14ac:dyDescent="0.3">
      <c r="A25" s="188"/>
      <c r="B25" s="21">
        <f>SUM(B22)</f>
        <v>0</v>
      </c>
      <c r="C25" s="21"/>
      <c r="D25" s="21"/>
      <c r="E25" s="21"/>
      <c r="F25" s="61">
        <f t="shared" si="8"/>
        <v>0</v>
      </c>
      <c r="G25" s="75"/>
      <c r="H25" s="22"/>
      <c r="I25" s="23"/>
      <c r="J25" s="22"/>
      <c r="K25" s="61">
        <f t="shared" si="9"/>
        <v>0</v>
      </c>
      <c r="L25" s="64">
        <f t="shared" si="10"/>
        <v>0</v>
      </c>
      <c r="M25" s="53"/>
      <c r="N25" s="18"/>
      <c r="O25" s="18"/>
      <c r="P25" s="18"/>
      <c r="Q25" s="18"/>
      <c r="R25" s="18"/>
      <c r="S25" s="61"/>
      <c r="T25" s="53"/>
      <c r="U25" s="39"/>
      <c r="Z25" s="92"/>
    </row>
    <row r="26" spans="1:26" s="130" customFormat="1" x14ac:dyDescent="0.3">
      <c r="A26" s="45" t="s">
        <v>33</v>
      </c>
      <c r="B26" s="118">
        <f>+B22+B25+B23</f>
        <v>328.8</v>
      </c>
      <c r="C26" s="118">
        <f>+C22+C25</f>
        <v>0</v>
      </c>
      <c r="D26" s="118">
        <f>+D22+D25</f>
        <v>0</v>
      </c>
      <c r="E26" s="118">
        <f>+E22+E25</f>
        <v>0</v>
      </c>
      <c r="F26" s="119">
        <f>+F22+F25+F23</f>
        <v>328.8</v>
      </c>
      <c r="G26" s="120">
        <f>+G22+G25</f>
        <v>0</v>
      </c>
      <c r="H26" s="121">
        <f>+H22+H25</f>
        <v>0</v>
      </c>
      <c r="I26" s="122">
        <f>+I22+I25</f>
        <v>0</v>
      </c>
      <c r="J26" s="121">
        <f>+J22+J25</f>
        <v>0</v>
      </c>
      <c r="K26" s="119">
        <f>+K22+K25</f>
        <v>0</v>
      </c>
      <c r="L26" s="123">
        <f>+L22+L25+L23</f>
        <v>328.8</v>
      </c>
      <c r="M26" s="124"/>
      <c r="N26" s="125"/>
      <c r="O26" s="125"/>
      <c r="P26" s="125"/>
      <c r="Q26" s="125"/>
      <c r="R26" s="125"/>
      <c r="S26" s="127">
        <f>+S22+S25</f>
        <v>0</v>
      </c>
      <c r="T26" s="128"/>
      <c r="U26" s="145"/>
      <c r="Z26" s="131"/>
    </row>
    <row r="27" spans="1:26" s="130" customFormat="1" x14ac:dyDescent="0.3">
      <c r="A27" s="59" t="s">
        <v>39</v>
      </c>
      <c r="B27" s="143">
        <f t="shared" ref="B27:L27" si="11">+B17+B21+B26</f>
        <v>650.96</v>
      </c>
      <c r="C27" s="143">
        <f t="shared" si="11"/>
        <v>0</v>
      </c>
      <c r="D27" s="143">
        <f t="shared" si="11"/>
        <v>0</v>
      </c>
      <c r="E27" s="143">
        <f t="shared" si="11"/>
        <v>0</v>
      </c>
      <c r="F27" s="143">
        <f t="shared" si="11"/>
        <v>650.96</v>
      </c>
      <c r="G27" s="143">
        <f t="shared" si="11"/>
        <v>0</v>
      </c>
      <c r="H27" s="143">
        <f t="shared" si="11"/>
        <v>0</v>
      </c>
      <c r="I27" s="143">
        <f t="shared" si="11"/>
        <v>0</v>
      </c>
      <c r="J27" s="143">
        <f t="shared" si="11"/>
        <v>0</v>
      </c>
      <c r="K27" s="143">
        <f t="shared" si="11"/>
        <v>0</v>
      </c>
      <c r="L27" s="143">
        <f t="shared" si="11"/>
        <v>650.96</v>
      </c>
      <c r="M27" s="144"/>
      <c r="N27" s="144"/>
      <c r="O27" s="144"/>
      <c r="P27" s="144"/>
      <c r="Q27" s="144"/>
      <c r="R27" s="144"/>
      <c r="S27" s="143">
        <f>+S17+S21+S26</f>
        <v>0</v>
      </c>
      <c r="T27" s="146"/>
      <c r="U27" s="144"/>
      <c r="Z27" s="131"/>
    </row>
    <row r="28" spans="1:26" s="5" customFormat="1" ht="15" customHeight="1" x14ac:dyDescent="0.3">
      <c r="Z28" s="92"/>
    </row>
    <row r="29" spans="1:26" s="5" customFormat="1" ht="21" x14ac:dyDescent="0.4">
      <c r="B29" s="28"/>
      <c r="C29" s="28"/>
      <c r="D29" s="28"/>
      <c r="E29" s="29"/>
      <c r="F29" s="29"/>
      <c r="G29" s="29"/>
      <c r="H29" s="29"/>
      <c r="I29" s="29"/>
      <c r="J29" s="30"/>
      <c r="K29" s="30"/>
      <c r="L29" s="30"/>
      <c r="M29" s="30"/>
      <c r="N29" s="30"/>
      <c r="O29" s="30"/>
      <c r="P29" s="29"/>
      <c r="Q29" s="29"/>
      <c r="R29" s="29"/>
      <c r="S29" s="29"/>
      <c r="T29" s="30"/>
      <c r="Z29" s="92"/>
    </row>
    <row r="30" spans="1:26" s="5" customFormat="1" ht="21" x14ac:dyDescent="0.4">
      <c r="B30" s="28"/>
      <c r="C30" s="28"/>
      <c r="D30" s="28"/>
      <c r="E30" s="29"/>
      <c r="F30" s="29"/>
      <c r="G30" s="29"/>
      <c r="H30" s="29"/>
      <c r="I30" s="29"/>
      <c r="J30" s="30"/>
      <c r="K30" s="30"/>
      <c r="L30" s="30"/>
      <c r="M30" s="30"/>
      <c r="N30" s="30"/>
      <c r="O30" s="30"/>
      <c r="P30" s="29"/>
      <c r="Q30" s="29"/>
      <c r="R30" s="29"/>
      <c r="S30" s="29"/>
      <c r="T30" s="30"/>
      <c r="Z30" s="92"/>
    </row>
    <row r="31" spans="1:26" s="5" customFormat="1" ht="21" x14ac:dyDescent="0.4">
      <c r="B31" s="31"/>
      <c r="C31" s="31"/>
      <c r="D31" s="31"/>
      <c r="E31" s="32"/>
      <c r="F31" s="32"/>
      <c r="G31" s="31"/>
      <c r="H31" s="31"/>
      <c r="I31" s="31"/>
      <c r="J31" s="33"/>
      <c r="K31" s="33"/>
      <c r="L31" s="33"/>
      <c r="M31" s="30"/>
      <c r="N31" s="33"/>
      <c r="O31" s="33"/>
      <c r="P31" s="32"/>
      <c r="Q31" s="32"/>
      <c r="R31" s="32"/>
      <c r="S31" s="32"/>
      <c r="T31" s="33"/>
      <c r="Z31" s="92"/>
    </row>
    <row r="32" spans="1:26" ht="21" x14ac:dyDescent="0.4"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34"/>
      <c r="N32" s="197"/>
      <c r="O32" s="197"/>
      <c r="P32" s="197"/>
      <c r="Q32" s="197"/>
      <c r="R32" s="197"/>
      <c r="S32" s="197"/>
      <c r="T32" s="197"/>
    </row>
    <row r="33" spans="2:20" ht="21" x14ac:dyDescent="0.4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34"/>
      <c r="N33" s="195"/>
      <c r="O33" s="195"/>
      <c r="P33" s="195"/>
      <c r="Q33" s="195"/>
      <c r="R33" s="195"/>
      <c r="S33" s="195"/>
      <c r="T33" s="195"/>
    </row>
  </sheetData>
  <mergeCells count="35">
    <mergeCell ref="B32:F32"/>
    <mergeCell ref="G32:L32"/>
    <mergeCell ref="N32:T32"/>
    <mergeCell ref="B33:F33"/>
    <mergeCell ref="G33:L33"/>
    <mergeCell ref="N33:T33"/>
    <mergeCell ref="A13:A16"/>
    <mergeCell ref="A18:A20"/>
    <mergeCell ref="A22:A25"/>
    <mergeCell ref="L10:L12"/>
    <mergeCell ref="M10:S10"/>
    <mergeCell ref="T10:U11"/>
    <mergeCell ref="M11:M12"/>
    <mergeCell ref="N11:O11"/>
    <mergeCell ref="P11:P12"/>
    <mergeCell ref="Q11:Q12"/>
    <mergeCell ref="R11:R12"/>
    <mergeCell ref="S11:S12"/>
    <mergeCell ref="A6:C6"/>
    <mergeCell ref="D6:F6"/>
    <mergeCell ref="G6:H6"/>
    <mergeCell ref="I6:K6"/>
    <mergeCell ref="A10:A12"/>
    <mergeCell ref="B10:E11"/>
    <mergeCell ref="F10:F12"/>
    <mergeCell ref="G10:J11"/>
    <mergeCell ref="K10:K12"/>
    <mergeCell ref="A1:Q1"/>
    <mergeCell ref="R1:S1"/>
    <mergeCell ref="A3:U3"/>
    <mergeCell ref="A5:C5"/>
    <mergeCell ref="D5:F5"/>
    <mergeCell ref="G5:H5"/>
    <mergeCell ref="I5:K5"/>
    <mergeCell ref="L5:M5"/>
  </mergeCells>
  <pageMargins left="0.31496062992125984" right="0.31496062992125984" top="0.35433070866141736" bottom="0.35433070866141736" header="0.31496062992125984" footer="0.31496062992125984"/>
  <pageSetup scale="4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IG-7 ISR</vt:lpstr>
      <vt:lpstr>IG-7 ISSSPEG</vt:lpstr>
      <vt:lpstr>IG-7 CUOTA SIND</vt:lpstr>
      <vt:lpstr>IG-7 15% CONTRIB EST</vt:lpstr>
      <vt:lpstr>IG-7 10% REG CIVIL</vt:lpstr>
      <vt:lpstr>IG-7 15% PRO</vt:lpstr>
      <vt:lpstr>IG-7 15% PRO CAMINO</vt:lpstr>
      <vt:lpstr>IG-7 15% PRO TURISM</vt:lpstr>
      <vt:lpstr>IG-7 15% PRO ECOLOG</vt:lpstr>
      <vt:lpstr>IG-7 5% MILLAR</vt:lpstr>
      <vt:lpstr>'IG-7 10% REG CIVIL'!Títulos_a_imprimir</vt:lpstr>
      <vt:lpstr>'IG-7 15% CONTRIB EST'!Títulos_a_imprimir</vt:lpstr>
      <vt:lpstr>'IG-7 15% PRO'!Títulos_a_imprimir</vt:lpstr>
      <vt:lpstr>'IG-7 15% PRO CAMINO'!Títulos_a_imprimir</vt:lpstr>
      <vt:lpstr>'IG-7 15% PRO ECOLOG'!Títulos_a_imprimir</vt:lpstr>
      <vt:lpstr>'IG-7 15% PRO TURISM'!Títulos_a_imprimir</vt:lpstr>
      <vt:lpstr>'IG-7 5% MILLAR'!Títulos_a_imprimir</vt:lpstr>
      <vt:lpstr>'IG-7 CUOTA SIND'!Títulos_a_imprimir</vt:lpstr>
      <vt:lpstr>'IG-7 ISR'!Títulos_a_imprimir</vt:lpstr>
      <vt:lpstr>'IG-7 ISSSPEG'!Títulos_a_imprimir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Ernesto Díaz Márquez</cp:lastModifiedBy>
  <cp:lastPrinted>2023-03-08T20:25:56Z</cp:lastPrinted>
  <dcterms:created xsi:type="dcterms:W3CDTF">2020-07-07T20:51:24Z</dcterms:created>
  <dcterms:modified xsi:type="dcterms:W3CDTF">2023-09-13T23:08:10Z</dcterms:modified>
</cp:coreProperties>
</file>